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U\Desktop\Predsadena stena 0820\"/>
    </mc:Choice>
  </mc:AlternateContent>
  <bookViews>
    <workbookView xWindow="0" yWindow="0" windowWidth="22110" windowHeight="9255"/>
  </bookViews>
  <sheets>
    <sheet name="78 - Predsadená SDK stena" sheetId="2" r:id="rId1"/>
  </sheets>
  <definedNames>
    <definedName name="_xlnm._FilterDatabase" localSheetId="0" hidden="1">'78 - Predsadená SDK stena'!$C$122:$K$143</definedName>
    <definedName name="_xlnm.Print_Titles" localSheetId="0">'78 - Predsadená SDK stena'!$122:$122</definedName>
    <definedName name="_xlnm.Print_Area" localSheetId="0">'78 - Predsadená SDK stena'!$C$4:$J$76,'78 - Predsadená SDK stena'!$C$82:$J$106,'78 - Predsadená SDK stena'!$C$112:$K$143</definedName>
  </definedNames>
  <calcPr calcId="191029"/>
</workbook>
</file>

<file path=xl/calcChain.xml><?xml version="1.0" encoding="utf-8"?>
<calcChain xmlns="http://schemas.openxmlformats.org/spreadsheetml/2006/main">
  <c r="J134" i="2" l="1"/>
  <c r="J37" i="2" l="1"/>
  <c r="J36" i="2"/>
  <c r="J35" i="2"/>
  <c r="BI143" i="2"/>
  <c r="BH143" i="2"/>
  <c r="BG143" i="2"/>
  <c r="BE143" i="2"/>
  <c r="T143" i="2"/>
  <c r="T142" i="2" s="1"/>
  <c r="R143" i="2"/>
  <c r="R142" i="2" s="1"/>
  <c r="P143" i="2"/>
  <c r="P142" i="2" s="1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5" i="2"/>
  <c r="BH135" i="2"/>
  <c r="BG135" i="2"/>
  <c r="BE135" i="2"/>
  <c r="T135" i="2"/>
  <c r="R135" i="2"/>
  <c r="P135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28" i="2"/>
  <c r="BH128" i="2"/>
  <c r="BG128" i="2"/>
  <c r="BE128" i="2"/>
  <c r="T128" i="2"/>
  <c r="T127" i="2" s="1"/>
  <c r="R128" i="2"/>
  <c r="R127" i="2" s="1"/>
  <c r="P128" i="2"/>
  <c r="P127" i="2" s="1"/>
  <c r="BI126" i="2"/>
  <c r="BH126" i="2"/>
  <c r="BG126" i="2"/>
  <c r="BE126" i="2"/>
  <c r="T126" i="2"/>
  <c r="T125" i="2" s="1"/>
  <c r="T124" i="2" s="1"/>
  <c r="R126" i="2"/>
  <c r="R125" i="2"/>
  <c r="R124" i="2" s="1"/>
  <c r="P126" i="2"/>
  <c r="P125" i="2" s="1"/>
  <c r="P124" i="2" s="1"/>
  <c r="F117" i="2"/>
  <c r="E115" i="2"/>
  <c r="J29" i="2"/>
  <c r="F87" i="2"/>
  <c r="E85" i="2"/>
  <c r="F120" i="2"/>
  <c r="F119" i="2"/>
  <c r="J117" i="2"/>
  <c r="J140" i="2"/>
  <c r="J128" i="2"/>
  <c r="J126" i="2"/>
  <c r="J143" i="2"/>
  <c r="BK141" i="2"/>
  <c r="J141" i="2"/>
  <c r="BK140" i="2"/>
  <c r="BK137" i="2"/>
  <c r="J137" i="2"/>
  <c r="BK135" i="2"/>
  <c r="J135" i="2"/>
  <c r="BK133" i="2"/>
  <c r="J133" i="2"/>
  <c r="BK132" i="2"/>
  <c r="J132" i="2"/>
  <c r="BK131" i="2"/>
  <c r="J131" i="2"/>
  <c r="BK128" i="2"/>
  <c r="BK126" i="2"/>
  <c r="BK143" i="2"/>
  <c r="BK138" i="2"/>
  <c r="J138" i="2"/>
  <c r="J130" i="2" l="1"/>
  <c r="T139" i="2"/>
  <c r="BK130" i="2"/>
  <c r="P130" i="2"/>
  <c r="R130" i="2"/>
  <c r="T130" i="2"/>
  <c r="T129" i="2" s="1"/>
  <c r="T123" i="2" s="1"/>
  <c r="P139" i="2"/>
  <c r="BK139" i="2"/>
  <c r="J139" i="2" s="1"/>
  <c r="J100" i="2" s="1"/>
  <c r="R139" i="2"/>
  <c r="BF137" i="2"/>
  <c r="BK142" i="2"/>
  <c r="J142" i="2" s="1"/>
  <c r="J101" i="2" s="1"/>
  <c r="BF143" i="2"/>
  <c r="BK125" i="2"/>
  <c r="J125" i="2" s="1"/>
  <c r="BK127" i="2"/>
  <c r="J127" i="2" s="1"/>
  <c r="J97" i="2" s="1"/>
  <c r="J87" i="2"/>
  <c r="F90" i="2"/>
  <c r="J119" i="2"/>
  <c r="J120" i="2"/>
  <c r="BF126" i="2"/>
  <c r="BF128" i="2"/>
  <c r="BF132" i="2"/>
  <c r="BF133" i="2"/>
  <c r="BF135" i="2"/>
  <c r="BF140" i="2"/>
  <c r="BF141" i="2"/>
  <c r="BF131" i="2"/>
  <c r="BF138" i="2"/>
  <c r="J33" i="2"/>
  <c r="F37" i="2"/>
  <c r="F36" i="2"/>
  <c r="F33" i="2"/>
  <c r="F35" i="2"/>
  <c r="J99" i="2" l="1"/>
  <c r="J96" i="2"/>
  <c r="J123" i="2"/>
  <c r="R129" i="2"/>
  <c r="R123" i="2" s="1"/>
  <c r="P129" i="2"/>
  <c r="P123" i="2" s="1"/>
  <c r="BK124" i="2"/>
  <c r="BK129" i="2"/>
  <c r="J129" i="2"/>
  <c r="J98" i="2" s="1"/>
  <c r="J34" i="2"/>
  <c r="F34" i="2"/>
  <c r="BK123" i="2" l="1"/>
  <c r="J94" i="2"/>
  <c r="J106" i="2" s="1"/>
  <c r="J124" i="2"/>
  <c r="J95" i="2" s="1"/>
  <c r="J28" i="2" l="1"/>
  <c r="J30" i="2" s="1"/>
  <c r="J39" i="2" l="1"/>
</calcChain>
</file>

<file path=xl/sharedStrings.xml><?xml version="1.0" encoding="utf-8"?>
<sst xmlns="http://schemas.openxmlformats.org/spreadsheetml/2006/main" count="319" uniqueCount="143">
  <si>
    <t/>
  </si>
  <si>
    <t>False</t>
  </si>
  <si>
    <t>{c6276ed8-a864-49d6-bd0e-c5fbf0e63ced}</t>
  </si>
  <si>
    <t>&gt;&gt;  skryté stĺpce  &lt;&lt;</t>
  </si>
  <si>
    <t>v ---  nižšie sa nachádzajú doplnkové a pomocné údaje k zostavám  --- v</t>
  </si>
  <si>
    <t>Stavba: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</si>
  <si>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</si>
  <si>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</si>
  <si>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</si>
  <si>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</si>
  <si>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</si>
  <si>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</si>
  <si>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</si>
  <si>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</si>
  <si>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</si>
  <si>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Projektant: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</si>
  <si>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</si>
  <si>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</si>
  <si>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</si>
  <si>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</si>
  <si>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</si>
  <si>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</si>
  <si>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</si>
  <si>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</si>
  <si>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</si>
  <si>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</si>
  <si>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</si>
  <si>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</si>
  <si>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</si>
  <si>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</si>
  <si>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</si>
  <si>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</si>
  <si>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</si>
  <si>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</si>
  <si>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</si>
  <si>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</si>
  <si>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</si>
  <si>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Kód</t>
  </si>
  <si>
    <t>Popis</t>
  </si>
  <si>
    <t>Typ</t>
  </si>
  <si>
    <t>D</t>
  </si>
  <si>
    <t>0</t>
  </si>
  <si>
    <t>1</t>
  </si>
  <si>
    <t>Celkové náklady za stavbu 1) + 2)</t>
  </si>
  <si>
    <t>Náklady z rozpočtu</t>
  </si>
  <si>
    <t>Ostatné náklady</t>
  </si>
  <si>
    <t>Kód dielu - Popis</t>
  </si>
  <si>
    <t>Cena celkom [EUR]</t>
  </si>
  <si>
    <t>1) Náklady z rozpočtu</t>
  </si>
  <si>
    <t>-1</t>
  </si>
  <si>
    <t>HSV - Práce a dodávky HSV</t>
  </si>
  <si>
    <t xml:space="preserve">    9 - Ostatné konštrukcie a práce-búranie</t>
  </si>
  <si>
    <t xml:space="preserve">    99 - Presun hmôt HSV</t>
  </si>
  <si>
    <t>PSV - Práce a dodávky PSV</t>
  </si>
  <si>
    <t xml:space="preserve">    763 - Konštrukcie - drevostavby</t>
  </si>
  <si>
    <t xml:space="preserve">    784 - Maľby</t>
  </si>
  <si>
    <t>VRN - Vedľajšie rozpočtové náklady</t>
  </si>
  <si>
    <t>2) Ostatné náklady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</si>
  <si>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</si>
  <si>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</si>
  <si>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</si>
  <si>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</si>
  <si>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</si>
  <si>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</si>
  <si>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</si>
  <si>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</si>
  <si>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</si>
  <si>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</si>
  <si>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</si>
  <si>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</si>
  <si>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</si>
  <si>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</si>
  <si>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9</t>
  </si>
  <si>
    <t>Ostatné konštrukcie a práce-búranie</t>
  </si>
  <si>
    <t>K</t>
  </si>
  <si>
    <t>941955004</t>
  </si>
  <si>
    <t>m2</t>
  </si>
  <si>
    <t>4</t>
  </si>
  <si>
    <t>2</t>
  </si>
  <si>
    <t>302388678</t>
  </si>
  <si>
    <t>99</t>
  </si>
  <si>
    <t>Presun hmôt HSV</t>
  </si>
  <si>
    <t>10</t>
  </si>
  <si>
    <t>999281111</t>
  </si>
  <si>
    <t>Presun hmôt pre opravy a údržbu objektov vrátane vonkajších plášťov výšky do 25 m</t>
  </si>
  <si>
    <t>t</t>
  </si>
  <si>
    <t>-543553382</t>
  </si>
  <si>
    <t>PSV</t>
  </si>
  <si>
    <t>Práce a dodávky PSV</t>
  </si>
  <si>
    <t>763</t>
  </si>
  <si>
    <t>Konštrukcie - drevostavby</t>
  </si>
  <si>
    <t>19</t>
  </si>
  <si>
    <t>763112132</t>
  </si>
  <si>
    <t>Demontáž a likvidácia predsadenej steny</t>
  </si>
  <si>
    <t>sub</t>
  </si>
  <si>
    <t>-1481659640</t>
  </si>
  <si>
    <t>763100000</t>
  </si>
  <si>
    <t xml:space="preserve">Predsadená SDK stena  </t>
  </si>
  <si>
    <t>16</t>
  </si>
  <si>
    <t>453477779</t>
  </si>
  <si>
    <t>5</t>
  </si>
  <si>
    <t>763161520</t>
  </si>
  <si>
    <t>Montáž SDK obkladu - kapotáže r. š. do 500 mm, 2x hrana s rohovou lištou, jednoduché opláštenie doskami hr. 12,5 mm</t>
  </si>
  <si>
    <t>m</t>
  </si>
  <si>
    <t>1901113994</t>
  </si>
  <si>
    <t>6</t>
  </si>
  <si>
    <t>M</t>
  </si>
  <si>
    <t>590110000400</t>
  </si>
  <si>
    <t>Doska sadrokartónová  GKB hr. 12,5 mm, šxl 1250x2000 mm</t>
  </si>
  <si>
    <t>32</t>
  </si>
  <si>
    <t>1861405577</t>
  </si>
  <si>
    <t>VV</t>
  </si>
  <si>
    <t>9,63585434173668*0,51 'Přepočítané koeficientom množstva</t>
  </si>
  <si>
    <t>7</t>
  </si>
  <si>
    <t>763190010</t>
  </si>
  <si>
    <t>Úprava spojov medzi sdk konštrukciou a murivom, betónovou konštrukciou prepáskovaním a pretmelením</t>
  </si>
  <si>
    <t>1769869182</t>
  </si>
  <si>
    <t>8</t>
  </si>
  <si>
    <t>998763301</t>
  </si>
  <si>
    <t>Presun hmôt pre sádrokartónové konštrukcie v objektoch výšky do 7 m</t>
  </si>
  <si>
    <t>1517870014</t>
  </si>
  <si>
    <t>784</t>
  </si>
  <si>
    <t>Maľby</t>
  </si>
  <si>
    <t>11</t>
  </si>
  <si>
    <t>784418012</t>
  </si>
  <si>
    <t>Zakrývanie podláh a zariadení papierom v miestnostiach alebo na schodisku</t>
  </si>
  <si>
    <t>1687351351</t>
  </si>
  <si>
    <t>13</t>
  </si>
  <si>
    <t>784452272</t>
  </si>
  <si>
    <t>Maľby z maliarskych zmesí Primalex, Farmal, ručne nanášané dvojnásobné základné na podklad jemnozrnný výšky nad 3,80 m</t>
  </si>
  <si>
    <t>1479408199</t>
  </si>
  <si>
    <t>VRN</t>
  </si>
  <si>
    <t>Vedľajšie rozpočtové náklady</t>
  </si>
  <si>
    <t>15</t>
  </si>
  <si>
    <t>000600021</t>
  </si>
  <si>
    <t>Zariadenie staveniska - označenie staveniska, zábrany</t>
  </si>
  <si>
    <t>eur</t>
  </si>
  <si>
    <t>1024</t>
  </si>
  <si>
    <t>295846470</t>
  </si>
  <si>
    <t xml:space="preserve">Lešenie ľahké pracovné pomocné s výškou lešeňovej podlahy nad 2,50 </t>
  </si>
  <si>
    <t>lišta soklová hliníková</t>
  </si>
  <si>
    <t>Predsadená SDK stena B108</t>
  </si>
  <si>
    <t>Výkaz - výmer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</si>
</sst>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25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3366FF"/>
      <name val="Arial CE"/>
    </font>
    <font>
      <b/>
      <sz val="14"/>
      <name val="Arial CE"/>
    </font>
    <font>
      <sz val="10"/>
      <color rgb="FF464646"/>
      <name val="Arial CE"/>
    </font>
    <font>
      <b/>
      <sz val="10"/>
      <name val="Arial CE"/>
    </font>
    <font>
      <b/>
      <sz val="10"/>
      <color rgb="FF46464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D2D2D2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Protection="1"/>
    <xf numFmtId="0" fontId="0" fillId="0" borderId="3" xfId="0" applyFont="1" applyBorder="1" applyAlignment="1" applyProtection="1">
      <alignment vertical="center"/>
      <protection locked="0"/>
    </xf>
    <xf numFmtId="0" fontId="15" fillId="0" borderId="22" xfId="0" applyFont="1" applyBorder="1" applyAlignment="1" applyProtection="1">
      <alignment horizontal="center" vertical="center"/>
      <protection locked="0"/>
    </xf>
    <xf numFmtId="49" fontId="15" fillId="0" borderId="22" xfId="0" applyNumberFormat="1" applyFont="1" applyBorder="1" applyAlignment="1" applyProtection="1">
      <alignment horizontal="left" vertical="center" wrapText="1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vertical="center"/>
      <protection locked="0"/>
    </xf>
    <xf numFmtId="167" fontId="15" fillId="4" borderId="22" xfId="0" applyNumberFormat="1" applyFont="1" applyFill="1" applyBorder="1" applyAlignment="1" applyProtection="1">
      <alignment vertical="center"/>
      <protection locked="0"/>
    </xf>
    <xf numFmtId="167" fontId="22" fillId="4" borderId="22" xfId="0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 applyProtection="1">
      <alignment horizontal="left" vertical="center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3" borderId="0" xfId="0" applyFont="1" applyFill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horizontal="right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0" fillId="3" borderId="8" xfId="0" applyFont="1" applyFill="1" applyBorder="1" applyAlignment="1" applyProtection="1">
      <alignment vertical="center"/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right" vertical="center"/>
      <protection locked="0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9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15" fillId="3" borderId="0" xfId="0" applyFont="1" applyFill="1" applyAlignment="1" applyProtection="1">
      <alignment horizontal="left" vertical="center"/>
      <protection locked="0"/>
    </xf>
    <xf numFmtId="0" fontId="15" fillId="3" borderId="0" xfId="0" applyFont="1" applyFill="1" applyAlignment="1" applyProtection="1">
      <alignment horizontal="right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0" fontId="5" fillId="0" borderId="20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vertical="center"/>
      <protection locked="0"/>
    </xf>
    <xf numFmtId="0" fontId="17" fillId="3" borderId="0" xfId="0" applyFont="1" applyFill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15" fillId="3" borderId="16" xfId="0" applyFont="1" applyFill="1" applyBorder="1" applyAlignment="1" applyProtection="1">
      <alignment horizontal="center" vertical="center" wrapText="1"/>
      <protection locked="0"/>
    </xf>
    <xf numFmtId="0" fontId="15" fillId="3" borderId="17" xfId="0" applyFont="1" applyFill="1" applyBorder="1" applyAlignment="1" applyProtection="1">
      <alignment horizontal="center" vertical="center" wrapText="1"/>
      <protection locked="0"/>
    </xf>
    <xf numFmtId="0" fontId="15" fillId="3" borderId="18" xfId="0" applyFont="1" applyFill="1" applyBorder="1" applyAlignment="1" applyProtection="1">
      <alignment horizontal="center" vertical="center" wrapText="1"/>
      <protection locked="0"/>
    </xf>
    <xf numFmtId="0" fontId="15" fillId="3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left" vertical="center"/>
      <protection locked="0"/>
    </xf>
    <xf numFmtId="167" fontId="21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  <protection locked="0"/>
    </xf>
    <xf numFmtId="167" fontId="7" fillId="0" borderId="0" xfId="0" applyNumberFormat="1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15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167" fontId="0" fillId="0" borderId="0" xfId="0" applyNumberFormat="1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3" xfId="0" applyFont="1" applyBorder="1" applyAlignment="1" applyProtection="1">
      <alignment vertical="center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0" fillId="0" borderId="3" xfId="0" applyBorder="1" applyProtection="1"/>
    <xf numFmtId="0" fontId="18" fillId="0" borderId="0" xfId="0" applyFont="1" applyAlignment="1" applyProtection="1">
      <alignment horizontal="left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3" xfId="0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0" fontId="5" fillId="0" borderId="3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 wrapText="1"/>
    </xf>
    <xf numFmtId="0" fontId="16" fillId="0" borderId="16" xfId="0" applyFont="1" applyBorder="1" applyAlignment="1" applyProtection="1">
      <alignment horizontal="center" vertical="center" wrapText="1"/>
    </xf>
    <xf numFmtId="0" fontId="16" fillId="0" borderId="17" xfId="0" applyFont="1" applyBorder="1" applyAlignment="1" applyProtection="1">
      <alignment horizontal="center" vertical="center" wrapText="1"/>
    </xf>
    <xf numFmtId="0" fontId="16" fillId="0" borderId="18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3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166" fontId="20" fillId="0" borderId="12" xfId="0" applyNumberFormat="1" applyFont="1" applyBorder="1" applyAlignment="1" applyProtection="1"/>
    <xf numFmtId="166" fontId="20" fillId="0" borderId="13" xfId="0" applyNumberFormat="1" applyFont="1" applyBorder="1" applyAlignment="1" applyProtection="1"/>
    <xf numFmtId="0" fontId="7" fillId="0" borderId="3" xfId="0" applyFont="1" applyBorder="1" applyAlignment="1" applyProtection="1"/>
    <xf numFmtId="0" fontId="7" fillId="0" borderId="14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5" xfId="0" applyNumberFormat="1" applyFont="1" applyBorder="1" applyAlignment="1" applyProtection="1"/>
    <xf numFmtId="0" fontId="7" fillId="0" borderId="0" xfId="0" applyFont="1" applyAlignment="1" applyProtection="1"/>
    <xf numFmtId="0" fontId="16" fillId="0" borderId="14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center" vertical="center"/>
    </xf>
    <xf numFmtId="166" fontId="16" fillId="0" borderId="0" xfId="0" applyNumberFormat="1" applyFont="1" applyBorder="1" applyAlignment="1" applyProtection="1">
      <alignment vertical="center"/>
    </xf>
    <xf numFmtId="166" fontId="16" fillId="0" borderId="15" xfId="0" applyNumberFormat="1" applyFont="1" applyBorder="1" applyAlignment="1" applyProtection="1">
      <alignment vertical="center"/>
    </xf>
    <xf numFmtId="0" fontId="23" fillId="0" borderId="3" xfId="0" applyFont="1" applyBorder="1" applyAlignment="1" applyProtection="1">
      <alignment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vertical="center"/>
    </xf>
    <xf numFmtId="0" fontId="8" fillId="0" borderId="14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5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16" fillId="0" borderId="19" xfId="0" applyFont="1" applyBorder="1" applyAlignment="1" applyProtection="1">
      <alignment horizontal="left" vertical="center"/>
    </xf>
    <xf numFmtId="0" fontId="16" fillId="0" borderId="20" xfId="0" applyFont="1" applyBorder="1" applyAlignment="1" applyProtection="1">
      <alignment horizontal="center" vertical="center"/>
    </xf>
    <xf numFmtId="166" fontId="16" fillId="0" borderId="20" xfId="0" applyNumberFormat="1" applyFont="1" applyBorder="1" applyAlignment="1" applyProtection="1">
      <alignment vertical="center"/>
    </xf>
    <xf numFmtId="166" fontId="16" fillId="0" borderId="21" xfId="0" applyNumberFormat="1" applyFont="1" applyBorder="1" applyAlignment="1" applyProtection="1">
      <alignment vertical="center"/>
    </xf>
    <xf numFmtId="0" fontId="6" fillId="0" borderId="0" xfId="0" applyFont="1" applyAlignment="1" applyProtection="1">
      <alignment horizontal="left"/>
    </xf>
    <xf numFmtId="0" fontId="15" fillId="0" borderId="22" xfId="0" applyFont="1" applyBorder="1" applyAlignment="1" applyProtection="1">
      <alignment horizontal="left" vertical="center" wrapText="1"/>
    </xf>
    <xf numFmtId="0" fontId="15" fillId="0" borderId="22" xfId="0" applyFont="1" applyBorder="1" applyAlignment="1" applyProtection="1">
      <alignment horizontal="center" vertical="center" wrapText="1"/>
    </xf>
    <xf numFmtId="167" fontId="15" fillId="0" borderId="22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horizontal="left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0" fontId="8" fillId="0" borderId="0" xfId="0" applyFont="1" applyAlignment="1" applyProtection="1">
      <alignment horizontal="left" vertical="center" wrapText="1"/>
    </xf>
    <xf numFmtId="167" fontId="8" fillId="0" borderId="0" xfId="0" applyNumberFormat="1" applyFont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167" fontId="6" fillId="0" borderId="0" xfId="0" applyNumberFormat="1" applyFont="1" applyAlignment="1" applyProtection="1"/>
    <xf numFmtId="167" fontId="5" fillId="0" borderId="0" xfId="0" applyNumberFormat="1" applyFont="1" applyAlignment="1" applyProtection="1"/>
    <xf numFmtId="167" fontId="17" fillId="0" borderId="0" xfId="0" applyNumberFormat="1" applyFont="1" applyAlignment="1" applyProtection="1"/>
    <xf numFmtId="4" fontId="17" fillId="3" borderId="0" xfId="0" applyNumberFormat="1" applyFont="1" applyFill="1" applyAlignment="1" applyProtection="1">
      <alignment vertical="center"/>
    </xf>
    <xf numFmtId="4" fontId="19" fillId="0" borderId="0" xfId="0" applyNumberFormat="1" applyFont="1" applyAlignment="1" applyProtection="1">
      <alignment vertical="center"/>
    </xf>
    <xf numFmtId="4" fontId="17" fillId="0" borderId="0" xfId="0" applyNumberFormat="1" applyFont="1" applyAlignment="1" applyProtection="1">
      <alignment vertical="center"/>
    </xf>
    <xf numFmtId="4" fontId="5" fillId="0" borderId="20" xfId="0" applyNumberFormat="1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4" fontId="2" fillId="0" borderId="0" xfId="0" applyNumberFormat="1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Font="1" applyAlignment="1" applyProtection="1">
      <alignment vertical="center"/>
      <protection locked="0"/>
    </xf>
    <xf numFmtId="0" fontId="9" fillId="2" borderId="0" xfId="0" applyFont="1" applyFill="1" applyAlignment="1" applyProtection="1">
      <alignment horizontal="center" vertical="center"/>
    </xf>
    <xf numFmtId="0" fontId="0" fillId="0" borderId="0" xfId="0" applyProtection="1"/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</cellXfs>
  <cellStyles count="1"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4"/>
  <sheetViews>
    <sheetView showGridLines="0" tabSelected="1" view="pageBreakPreview" topLeftCell="A113" zoomScaleNormal="70" zoomScaleSheetLayoutView="100" workbookViewId="0">
      <selection activeCell="C113" sqref="C113"/>
    </sheetView>
  </sheetViews>
  <sheetFormatPr defaultColWidth="8.83203125" defaultRowHeight="11.25" x14ac:dyDescent="0.2"/>
  <cols>
    <col min="1" max="1" width="8.33203125" style="12" customWidth="1"/>
    <col min="2" max="2" width="1.6640625" style="12" customWidth="1"/>
    <col min="3" max="3" width="4.1640625" style="12" customWidth="1"/>
    <col min="4" max="4" width="4.33203125" style="12" customWidth="1"/>
    <col min="5" max="5" width="17.1640625" style="12" customWidth="1"/>
    <col min="6" max="6" width="50.83203125" style="12" customWidth="1"/>
    <col min="7" max="7" width="7" style="12" customWidth="1"/>
    <col min="8" max="8" width="11.5" style="12" customWidth="1"/>
    <col min="9" max="10" width="20.1640625" style="12" customWidth="1"/>
    <col min="11" max="11" width="20.1640625" style="12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32" max="34" width="8.83203125" style="1"/>
    <col min="35" max="43" width="8.83203125" style="12"/>
    <col min="44" max="65" width="9.33203125" style="12" hidden="1"/>
    <col min="66" max="16384" width="8.83203125" style="12"/>
  </cols>
  <sheetData>
    <row r="2" spans="1:46" ht="36.950000000000003" customHeight="1" x14ac:dyDescent="0.2">
      <c r="L2" s="157" t="s">
        <v>3</v>
      </c>
      <c r="M2" s="158"/>
      <c r="N2" s="158"/>
      <c r="O2" s="158"/>
      <c r="P2" s="158"/>
      <c r="Q2" s="158"/>
      <c r="R2" s="158"/>
      <c r="S2" s="158"/>
      <c r="T2" s="158"/>
      <c r="U2" s="158"/>
      <c r="V2" s="158"/>
      <c r="AT2" s="13" t="s">
        <v>2</v>
      </c>
    </row>
    <row r="3" spans="1:46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86"/>
      <c r="AT3" s="13" t="s">
        <v>41</v>
      </c>
    </row>
    <row r="4" spans="1:46" ht="24.95" customHeight="1" x14ac:dyDescent="0.2">
      <c r="B4" s="16"/>
      <c r="D4" s="17" t="s">
        <v>142</v>
      </c>
      <c r="L4" s="86"/>
      <c r="M4" s="87" t="s">
        <v>4</v>
      </c>
      <c r="AT4" s="13" t="s">
        <v>1</v>
      </c>
    </row>
    <row r="5" spans="1:46" ht="6.95" customHeight="1" x14ac:dyDescent="0.2">
      <c r="B5" s="16"/>
      <c r="L5" s="86"/>
    </row>
    <row r="6" spans="1:46" s="21" customFormat="1" ht="12" customHeight="1" x14ac:dyDescent="0.2">
      <c r="A6" s="18"/>
      <c r="B6" s="2"/>
      <c r="C6" s="18"/>
      <c r="D6" s="19" t="s">
        <v>5</v>
      </c>
      <c r="E6" s="18"/>
      <c r="F6" s="18"/>
      <c r="G6" s="18"/>
      <c r="H6" s="18"/>
      <c r="I6" s="18"/>
      <c r="J6" s="18"/>
      <c r="K6" s="18"/>
      <c r="L6" s="88"/>
      <c r="M6" s="89"/>
      <c r="N6" s="89"/>
      <c r="O6" s="89"/>
      <c r="P6" s="89"/>
      <c r="Q6" s="89"/>
      <c r="R6" s="89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89"/>
      <c r="AG6" s="89"/>
      <c r="AH6" s="89"/>
    </row>
    <row r="7" spans="1:46" s="21" customFormat="1" ht="16.5" customHeight="1" x14ac:dyDescent="0.2">
      <c r="A7" s="18"/>
      <c r="B7" s="2"/>
      <c r="C7" s="18"/>
      <c r="D7" s="18"/>
      <c r="E7" s="155" t="s">
        <v>141</v>
      </c>
      <c r="F7" s="156"/>
      <c r="G7" s="156"/>
      <c r="H7" s="156"/>
      <c r="I7" s="18"/>
      <c r="J7" s="18"/>
      <c r="K7" s="18"/>
      <c r="L7" s="88"/>
      <c r="M7" s="89"/>
      <c r="N7" s="89"/>
      <c r="O7" s="89"/>
      <c r="P7" s="89"/>
      <c r="Q7" s="89"/>
      <c r="R7" s="89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89"/>
      <c r="AG7" s="89"/>
      <c r="AH7" s="89"/>
    </row>
    <row r="8" spans="1:46" s="21" customFormat="1" x14ac:dyDescent="0.2">
      <c r="A8" s="18"/>
      <c r="B8" s="2"/>
      <c r="C8" s="18"/>
      <c r="D8" s="18"/>
      <c r="E8" s="18"/>
      <c r="F8" s="18"/>
      <c r="G8" s="18"/>
      <c r="H8" s="18"/>
      <c r="I8" s="18"/>
      <c r="J8" s="18"/>
      <c r="K8" s="18"/>
      <c r="L8" s="88"/>
      <c r="M8" s="89"/>
      <c r="N8" s="89"/>
      <c r="O8" s="89"/>
      <c r="P8" s="89"/>
      <c r="Q8" s="89"/>
      <c r="R8" s="89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89"/>
      <c r="AG8" s="89"/>
      <c r="AH8" s="89"/>
    </row>
    <row r="9" spans="1:46" s="21" customFormat="1" ht="12" customHeight="1" x14ac:dyDescent="0.2">
      <c r="A9" s="18"/>
      <c r="B9" s="2"/>
      <c r="C9" s="18"/>
      <c r="D9" s="19" t="s">
        <v>6</v>
      </c>
      <c r="E9" s="18"/>
      <c r="F9" s="22" t="s">
        <v>0</v>
      </c>
      <c r="G9" s="18"/>
      <c r="H9" s="18"/>
      <c r="I9" s="19" t="s">
        <v>7</v>
      </c>
      <c r="J9" s="22" t="s">
        <v>0</v>
      </c>
      <c r="K9" s="18"/>
      <c r="L9" s="88"/>
      <c r="M9" s="89"/>
      <c r="N9" s="89"/>
      <c r="O9" s="89"/>
      <c r="P9" s="89"/>
      <c r="Q9" s="89"/>
      <c r="R9" s="89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89"/>
      <c r="AG9" s="89"/>
      <c r="AH9" s="89"/>
    </row>
    <row r="10" spans="1:46" s="21" customFormat="1" ht="12" customHeight="1" x14ac:dyDescent="0.2">
      <c r="A10" s="18"/>
      <c r="B10" s="2"/>
      <c r="C10" s="18"/>
      <c r="D10" s="19" t="s">
        <v>8</v>
      </c>
      <c r="E10" s="18"/>
      <c r="F10" s="22" t="s">
        <v>9</v>
      </c>
      <c r="G10" s="18"/>
      <c r="H10" s="18"/>
      <c r="I10" s="19" t="s">
        <v>10</v>
      </c>
      <c r="J10" s="23"/>
      <c r="K10" s="18"/>
      <c r="L10" s="88"/>
      <c r="M10" s="89"/>
      <c r="N10" s="89"/>
      <c r="O10" s="89"/>
      <c r="P10" s="89"/>
      <c r="Q10" s="89"/>
      <c r="R10" s="89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89"/>
      <c r="AG10" s="89"/>
      <c r="AH10" s="89"/>
    </row>
    <row r="11" spans="1:46" s="21" customFormat="1" ht="10.9" customHeight="1" x14ac:dyDescent="0.2">
      <c r="A11" s="18"/>
      <c r="B11" s="2"/>
      <c r="C11" s="18"/>
      <c r="D11" s="18"/>
      <c r="E11" s="18"/>
      <c r="F11" s="18"/>
      <c r="G11" s="18"/>
      <c r="H11" s="18"/>
      <c r="I11" s="18"/>
      <c r="J11" s="18"/>
      <c r="K11" s="18"/>
      <c r="L11" s="88"/>
      <c r="M11" s="89"/>
      <c r="N11" s="89"/>
      <c r="O11" s="89"/>
      <c r="P11" s="89"/>
      <c r="Q11" s="89"/>
      <c r="R11" s="89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89"/>
      <c r="AG11" s="89"/>
      <c r="AH11" s="89"/>
    </row>
    <row r="12" spans="1:46" s="21" customFormat="1" ht="12" customHeight="1" x14ac:dyDescent="0.2">
      <c r="A12" s="18"/>
      <c r="B12" s="2"/>
      <c r="C12" s="18"/>
      <c r="D12" s="19" t="s">
        <v>11</v>
      </c>
      <c r="E12" s="18"/>
      <c r="F12" s="18"/>
      <c r="G12" s="18"/>
      <c r="H12" s="18"/>
      <c r="I12" s="19" t="s">
        <v>12</v>
      </c>
      <c r="J12" s="22"/>
      <c r="K12" s="18"/>
      <c r="L12" s="88"/>
      <c r="M12" s="89"/>
      <c r="N12" s="89"/>
      <c r="O12" s="89"/>
      <c r="P12" s="89"/>
      <c r="Q12" s="89"/>
      <c r="R12" s="89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89"/>
      <c r="AG12" s="89"/>
      <c r="AH12" s="89"/>
    </row>
    <row r="13" spans="1:46" s="21" customFormat="1" ht="18" customHeight="1" x14ac:dyDescent="0.2">
      <c r="A13" s="18"/>
      <c r="B13" s="2"/>
      <c r="C13" s="18"/>
      <c r="D13" s="18"/>
      <c r="E13" s="22"/>
      <c r="F13" s="18"/>
      <c r="G13" s="18"/>
      <c r="H13" s="18"/>
      <c r="I13" s="19" t="s">
        <v>13</v>
      </c>
      <c r="J13" s="22"/>
      <c r="K13" s="18"/>
      <c r="L13" s="88"/>
      <c r="M13" s="89"/>
      <c r="N13" s="89"/>
      <c r="O13" s="89"/>
      <c r="P13" s="89"/>
      <c r="Q13" s="89"/>
      <c r="R13" s="89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89"/>
      <c r="AG13" s="89"/>
      <c r="AH13" s="89"/>
    </row>
    <row r="14" spans="1:46" s="21" customFormat="1" ht="6.95" customHeight="1" x14ac:dyDescent="0.2">
      <c r="A14" s="18"/>
      <c r="B14" s="2"/>
      <c r="C14" s="18"/>
      <c r="D14" s="18"/>
      <c r="E14" s="18"/>
      <c r="F14" s="18"/>
      <c r="G14" s="18"/>
      <c r="H14" s="18"/>
      <c r="I14" s="18"/>
      <c r="J14" s="18"/>
      <c r="K14" s="18"/>
      <c r="L14" s="88"/>
      <c r="M14" s="89"/>
      <c r="N14" s="89"/>
      <c r="O14" s="89"/>
      <c r="P14" s="89"/>
      <c r="Q14" s="89"/>
      <c r="R14" s="89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89"/>
      <c r="AG14" s="89"/>
      <c r="AH14" s="89"/>
    </row>
    <row r="15" spans="1:46" s="21" customFormat="1" ht="12" customHeight="1" x14ac:dyDescent="0.2">
      <c r="A15" s="18"/>
      <c r="B15" s="2"/>
      <c r="C15" s="18"/>
      <c r="D15" s="19" t="s">
        <v>14</v>
      </c>
      <c r="E15" s="18"/>
      <c r="F15" s="18"/>
      <c r="G15" s="18"/>
      <c r="H15" s="18"/>
      <c r="I15" s="19" t="s">
        <v>12</v>
      </c>
      <c r="J15" s="22"/>
      <c r="K15" s="18"/>
      <c r="L15" s="88"/>
      <c r="M15" s="89"/>
      <c r="N15" s="89"/>
      <c r="O15" s="89"/>
      <c r="P15" s="89"/>
      <c r="Q15" s="89"/>
      <c r="R15" s="89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89"/>
      <c r="AG15" s="89"/>
      <c r="AH15" s="89"/>
    </row>
    <row r="16" spans="1:46" s="21" customFormat="1" ht="18" customHeight="1" x14ac:dyDescent="0.2">
      <c r="A16" s="18"/>
      <c r="B16" s="2"/>
      <c r="C16" s="18"/>
      <c r="D16" s="18"/>
      <c r="E16" s="159"/>
      <c r="F16" s="159"/>
      <c r="G16" s="159"/>
      <c r="H16" s="159"/>
      <c r="I16" s="19" t="s">
        <v>13</v>
      </c>
      <c r="J16" s="22"/>
      <c r="K16" s="18"/>
      <c r="L16" s="88"/>
      <c r="M16" s="89"/>
      <c r="N16" s="89"/>
      <c r="O16" s="89"/>
      <c r="P16" s="89"/>
      <c r="Q16" s="89"/>
      <c r="R16" s="89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89"/>
      <c r="AG16" s="89"/>
      <c r="AH16" s="89"/>
    </row>
    <row r="17" spans="1:34" s="21" customFormat="1" ht="6.95" customHeight="1" x14ac:dyDescent="0.2">
      <c r="A17" s="18"/>
      <c r="B17" s="2"/>
      <c r="C17" s="18"/>
      <c r="D17" s="18"/>
      <c r="E17" s="18"/>
      <c r="F17" s="18"/>
      <c r="G17" s="18"/>
      <c r="H17" s="18"/>
      <c r="I17" s="18"/>
      <c r="J17" s="18"/>
      <c r="K17" s="18"/>
      <c r="L17" s="88"/>
      <c r="M17" s="89"/>
      <c r="N17" s="89"/>
      <c r="O17" s="89"/>
      <c r="P17" s="89"/>
      <c r="Q17" s="89"/>
      <c r="R17" s="89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89"/>
      <c r="AG17" s="89"/>
      <c r="AH17" s="89"/>
    </row>
    <row r="18" spans="1:34" s="21" customFormat="1" ht="12" customHeight="1" x14ac:dyDescent="0.2">
      <c r="A18" s="18"/>
      <c r="B18" s="2"/>
      <c r="C18" s="18"/>
      <c r="D18" s="19" t="s">
        <v>15</v>
      </c>
      <c r="E18" s="18"/>
      <c r="F18" s="18"/>
      <c r="G18" s="18"/>
      <c r="H18" s="18"/>
      <c r="I18" s="19" t="s">
        <v>12</v>
      </c>
      <c r="J18" s="22"/>
      <c r="K18" s="18"/>
      <c r="L18" s="88"/>
      <c r="M18" s="89"/>
      <c r="N18" s="89"/>
      <c r="O18" s="89"/>
      <c r="P18" s="89"/>
      <c r="Q18" s="89"/>
      <c r="R18" s="89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89"/>
      <c r="AG18" s="89"/>
      <c r="AH18" s="89"/>
    </row>
    <row r="19" spans="1:34" s="21" customFormat="1" ht="18" customHeight="1" x14ac:dyDescent="0.2">
      <c r="A19" s="18"/>
      <c r="B19" s="2"/>
      <c r="C19" s="18"/>
      <c r="D19" s="18"/>
      <c r="E19" s="22"/>
      <c r="F19" s="18"/>
      <c r="G19" s="18"/>
      <c r="H19" s="18"/>
      <c r="I19" s="19" t="s">
        <v>13</v>
      </c>
      <c r="J19" s="22"/>
      <c r="K19" s="18"/>
      <c r="L19" s="88"/>
      <c r="M19" s="89"/>
      <c r="N19" s="89"/>
      <c r="O19" s="89"/>
      <c r="P19" s="89"/>
      <c r="Q19" s="89"/>
      <c r="R19" s="89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89"/>
      <c r="AG19" s="89"/>
      <c r="AH19" s="89"/>
    </row>
    <row r="20" spans="1:34" s="21" customFormat="1" ht="6.95" customHeight="1" x14ac:dyDescent="0.2">
      <c r="A20" s="18"/>
      <c r="B20" s="2"/>
      <c r="C20" s="18"/>
      <c r="D20" s="18"/>
      <c r="E20" s="18"/>
      <c r="F20" s="18"/>
      <c r="G20" s="18"/>
      <c r="H20" s="18"/>
      <c r="I20" s="18"/>
      <c r="J20" s="18"/>
      <c r="K20" s="18"/>
      <c r="L20" s="88"/>
      <c r="M20" s="89"/>
      <c r="N20" s="89"/>
      <c r="O20" s="89"/>
      <c r="P20" s="89"/>
      <c r="Q20" s="89"/>
      <c r="R20" s="89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89"/>
      <c r="AG20" s="89"/>
      <c r="AH20" s="89"/>
    </row>
    <row r="21" spans="1:34" s="21" customFormat="1" ht="12" customHeight="1" x14ac:dyDescent="0.2">
      <c r="A21" s="18"/>
      <c r="B21" s="2"/>
      <c r="C21" s="18"/>
      <c r="D21" s="19" t="s">
        <v>16</v>
      </c>
      <c r="E21" s="18"/>
      <c r="F21" s="18"/>
      <c r="G21" s="18"/>
      <c r="H21" s="18"/>
      <c r="I21" s="19" t="s">
        <v>12</v>
      </c>
      <c r="J21" s="22"/>
      <c r="K21" s="18"/>
      <c r="L21" s="88"/>
      <c r="M21" s="89"/>
      <c r="N21" s="89"/>
      <c r="O21" s="89"/>
      <c r="P21" s="89"/>
      <c r="Q21" s="89"/>
      <c r="R21" s="89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89"/>
      <c r="AG21" s="89"/>
      <c r="AH21" s="89"/>
    </row>
    <row r="22" spans="1:34" s="21" customFormat="1" ht="18" customHeight="1" x14ac:dyDescent="0.2">
      <c r="A22" s="18"/>
      <c r="B22" s="2"/>
      <c r="C22" s="18"/>
      <c r="D22" s="18"/>
      <c r="E22" s="22"/>
      <c r="F22" s="18"/>
      <c r="G22" s="18"/>
      <c r="H22" s="18"/>
      <c r="I22" s="19" t="s">
        <v>13</v>
      </c>
      <c r="J22" s="22"/>
      <c r="K22" s="18"/>
      <c r="L22" s="88"/>
      <c r="M22" s="89"/>
      <c r="N22" s="89"/>
      <c r="O22" s="89"/>
      <c r="P22" s="89"/>
      <c r="Q22" s="89"/>
      <c r="R22" s="89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89"/>
      <c r="AG22" s="89"/>
      <c r="AH22" s="89"/>
    </row>
    <row r="23" spans="1:34" s="21" customFormat="1" ht="6.95" customHeight="1" x14ac:dyDescent="0.2">
      <c r="A23" s="18"/>
      <c r="B23" s="2"/>
      <c r="C23" s="18"/>
      <c r="D23" s="18"/>
      <c r="E23" s="18"/>
      <c r="F23" s="18"/>
      <c r="G23" s="18"/>
      <c r="H23" s="18"/>
      <c r="I23" s="18"/>
      <c r="J23" s="18"/>
      <c r="K23" s="18"/>
      <c r="L23" s="88"/>
      <c r="M23" s="89"/>
      <c r="N23" s="89"/>
      <c r="O23" s="89"/>
      <c r="P23" s="89"/>
      <c r="Q23" s="89"/>
      <c r="R23" s="89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89"/>
      <c r="AG23" s="89"/>
      <c r="AH23" s="89"/>
    </row>
    <row r="24" spans="1:34" s="21" customFormat="1" ht="12" customHeight="1" x14ac:dyDescent="0.2">
      <c r="A24" s="18"/>
      <c r="B24" s="2"/>
      <c r="C24" s="18"/>
      <c r="D24" s="19" t="s">
        <v>17</v>
      </c>
      <c r="E24" s="18"/>
      <c r="F24" s="18"/>
      <c r="G24" s="18"/>
      <c r="H24" s="18"/>
      <c r="I24" s="18"/>
      <c r="J24" s="18"/>
      <c r="K24" s="18"/>
      <c r="L24" s="88"/>
      <c r="M24" s="89"/>
      <c r="N24" s="89"/>
      <c r="O24" s="89"/>
      <c r="P24" s="89"/>
      <c r="Q24" s="89"/>
      <c r="R24" s="89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89"/>
      <c r="AG24" s="89"/>
      <c r="AH24" s="89"/>
    </row>
    <row r="25" spans="1:34" s="26" customFormat="1" ht="16.5" customHeight="1" x14ac:dyDescent="0.2">
      <c r="A25" s="24"/>
      <c r="B25" s="25"/>
      <c r="C25" s="24"/>
      <c r="D25" s="24"/>
      <c r="E25" s="160" t="s">
        <v>0</v>
      </c>
      <c r="F25" s="160"/>
      <c r="G25" s="160"/>
      <c r="H25" s="160"/>
      <c r="I25" s="24"/>
      <c r="J25" s="24"/>
      <c r="K25" s="24"/>
      <c r="L25" s="91"/>
      <c r="M25" s="92"/>
      <c r="N25" s="92"/>
      <c r="O25" s="92"/>
      <c r="P25" s="92"/>
      <c r="Q25" s="92"/>
      <c r="R25" s="92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2"/>
      <c r="AG25" s="92"/>
      <c r="AH25" s="92"/>
    </row>
    <row r="26" spans="1:34" s="21" customFormat="1" ht="6.95" customHeight="1" x14ac:dyDescent="0.2">
      <c r="A26" s="18"/>
      <c r="B26" s="2"/>
      <c r="C26" s="18"/>
      <c r="D26" s="18"/>
      <c r="E26" s="18"/>
      <c r="F26" s="18"/>
      <c r="G26" s="18"/>
      <c r="H26" s="18"/>
      <c r="I26" s="18"/>
      <c r="J26" s="18"/>
      <c r="K26" s="18"/>
      <c r="L26" s="88"/>
      <c r="M26" s="89"/>
      <c r="N26" s="89"/>
      <c r="O26" s="89"/>
      <c r="P26" s="89"/>
      <c r="Q26" s="89"/>
      <c r="R26" s="89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89"/>
      <c r="AG26" s="89"/>
      <c r="AH26" s="89"/>
    </row>
    <row r="27" spans="1:34" s="21" customFormat="1" ht="6.95" customHeight="1" x14ac:dyDescent="0.2">
      <c r="A27" s="18"/>
      <c r="B27" s="2"/>
      <c r="C27" s="18"/>
      <c r="D27" s="27"/>
      <c r="E27" s="27"/>
      <c r="F27" s="27"/>
      <c r="G27" s="27"/>
      <c r="H27" s="27"/>
      <c r="I27" s="27"/>
      <c r="J27" s="27"/>
      <c r="K27" s="27"/>
      <c r="L27" s="88"/>
      <c r="M27" s="89"/>
      <c r="N27" s="89"/>
      <c r="O27" s="89"/>
      <c r="P27" s="89"/>
      <c r="Q27" s="89"/>
      <c r="R27" s="89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89"/>
      <c r="AG27" s="89"/>
      <c r="AH27" s="89"/>
    </row>
    <row r="28" spans="1:34" s="21" customFormat="1" ht="14.45" customHeight="1" x14ac:dyDescent="0.2">
      <c r="A28" s="18"/>
      <c r="B28" s="2"/>
      <c r="C28" s="18"/>
      <c r="D28" s="22" t="s">
        <v>44</v>
      </c>
      <c r="E28" s="18"/>
      <c r="F28" s="18"/>
      <c r="G28" s="18"/>
      <c r="H28" s="18"/>
      <c r="I28" s="18"/>
      <c r="J28" s="153">
        <f>J94</f>
        <v>0</v>
      </c>
      <c r="K28" s="18"/>
      <c r="L28" s="88"/>
      <c r="M28" s="89"/>
      <c r="N28" s="89"/>
      <c r="O28" s="89"/>
      <c r="P28" s="89"/>
      <c r="Q28" s="89"/>
      <c r="R28" s="89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89"/>
      <c r="AG28" s="89"/>
      <c r="AH28" s="89"/>
    </row>
    <row r="29" spans="1:34" s="21" customFormat="1" ht="14.45" customHeight="1" x14ac:dyDescent="0.2">
      <c r="A29" s="18"/>
      <c r="B29" s="2"/>
      <c r="C29" s="18"/>
      <c r="D29" s="28" t="s">
        <v>45</v>
      </c>
      <c r="E29" s="18"/>
      <c r="F29" s="18"/>
      <c r="G29" s="18"/>
      <c r="H29" s="18"/>
      <c r="I29" s="18"/>
      <c r="J29" s="153">
        <f>J104</f>
        <v>0</v>
      </c>
      <c r="K29" s="18"/>
      <c r="L29" s="88"/>
      <c r="M29" s="89"/>
      <c r="N29" s="89"/>
      <c r="O29" s="89"/>
      <c r="P29" s="89"/>
      <c r="Q29" s="89"/>
      <c r="R29" s="89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89"/>
      <c r="AG29" s="89"/>
      <c r="AH29" s="89"/>
    </row>
    <row r="30" spans="1:34" s="21" customFormat="1" ht="25.35" customHeight="1" x14ac:dyDescent="0.2">
      <c r="A30" s="18"/>
      <c r="B30" s="2"/>
      <c r="C30" s="18"/>
      <c r="D30" s="29" t="s">
        <v>18</v>
      </c>
      <c r="E30" s="18"/>
      <c r="F30" s="18"/>
      <c r="G30" s="18"/>
      <c r="H30" s="18"/>
      <c r="I30" s="18"/>
      <c r="J30" s="149">
        <f>ROUND(J28 + J29, 2)</f>
        <v>0</v>
      </c>
      <c r="K30" s="18"/>
      <c r="L30" s="88"/>
      <c r="M30" s="89"/>
      <c r="N30" s="89"/>
      <c r="O30" s="89"/>
      <c r="P30" s="89"/>
      <c r="Q30" s="89"/>
      <c r="R30" s="89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89"/>
      <c r="AG30" s="89"/>
      <c r="AH30" s="89"/>
    </row>
    <row r="31" spans="1:34" s="21" customFormat="1" ht="6.95" customHeight="1" x14ac:dyDescent="0.2">
      <c r="A31" s="18"/>
      <c r="B31" s="2"/>
      <c r="C31" s="18"/>
      <c r="D31" s="27"/>
      <c r="E31" s="27"/>
      <c r="F31" s="27"/>
      <c r="G31" s="27"/>
      <c r="H31" s="27"/>
      <c r="I31" s="27"/>
      <c r="J31" s="27"/>
      <c r="K31" s="27"/>
      <c r="L31" s="88"/>
      <c r="M31" s="89"/>
      <c r="N31" s="89"/>
      <c r="O31" s="89"/>
      <c r="P31" s="89"/>
      <c r="Q31" s="89"/>
      <c r="R31" s="89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89"/>
      <c r="AG31" s="89"/>
      <c r="AH31" s="89"/>
    </row>
    <row r="32" spans="1:34" s="21" customFormat="1" ht="14.45" customHeight="1" x14ac:dyDescent="0.2">
      <c r="A32" s="18"/>
      <c r="B32" s="2"/>
      <c r="C32" s="18"/>
      <c r="D32" s="18"/>
      <c r="E32" s="18"/>
      <c r="F32" s="30" t="s">
        <v>20</v>
      </c>
      <c r="G32" s="18"/>
      <c r="H32" s="18"/>
      <c r="I32" s="30" t="s">
        <v>19</v>
      </c>
      <c r="J32" s="30" t="s">
        <v>21</v>
      </c>
      <c r="K32" s="18"/>
      <c r="L32" s="88"/>
      <c r="M32" s="89"/>
      <c r="N32" s="89"/>
      <c r="O32" s="89"/>
      <c r="P32" s="89"/>
      <c r="Q32" s="89"/>
      <c r="R32" s="89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89"/>
      <c r="AG32" s="89"/>
      <c r="AH32" s="89"/>
    </row>
    <row r="33" spans="1:34" s="21" customFormat="1" ht="14.45" customHeight="1" x14ac:dyDescent="0.2">
      <c r="A33" s="18"/>
      <c r="B33" s="2"/>
      <c r="C33" s="18"/>
      <c r="D33" s="31" t="s">
        <v>22</v>
      </c>
      <c r="E33" s="19" t="s">
        <v>23</v>
      </c>
      <c r="F33" s="32">
        <f>ROUND((SUM(BE104:BE105) + SUM(BE123:BE143)),  2)</f>
        <v>0</v>
      </c>
      <c r="G33" s="18"/>
      <c r="H33" s="18"/>
      <c r="I33" s="33">
        <v>0.2</v>
      </c>
      <c r="J33" s="154">
        <f>ROUND(((SUM(BE104:BE105) + SUM(BE123:BE143))*I33),  2)</f>
        <v>0</v>
      </c>
      <c r="K33" s="18"/>
      <c r="L33" s="88"/>
      <c r="M33" s="89"/>
      <c r="N33" s="89"/>
      <c r="O33" s="89"/>
      <c r="P33" s="89"/>
      <c r="Q33" s="89"/>
      <c r="R33" s="89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89"/>
      <c r="AG33" s="89"/>
      <c r="AH33" s="89"/>
    </row>
    <row r="34" spans="1:34" s="21" customFormat="1" ht="14.45" customHeight="1" x14ac:dyDescent="0.2">
      <c r="A34" s="18"/>
      <c r="B34" s="2"/>
      <c r="C34" s="18"/>
      <c r="D34" s="18"/>
      <c r="E34" s="19" t="s">
        <v>24</v>
      </c>
      <c r="F34" s="32">
        <f>ROUND((SUM(BF104:BF105) + SUM(BF123:BF143)),  2)</f>
        <v>0</v>
      </c>
      <c r="G34" s="18"/>
      <c r="H34" s="18"/>
      <c r="I34" s="33">
        <v>0.2</v>
      </c>
      <c r="J34" s="154">
        <f>ROUND(((SUM(BF104:BF105) + SUM(BF123:BF143))*I34),  2)</f>
        <v>0</v>
      </c>
      <c r="K34" s="18"/>
      <c r="L34" s="88"/>
      <c r="M34" s="89"/>
      <c r="N34" s="89"/>
      <c r="O34" s="89"/>
      <c r="P34" s="89"/>
      <c r="Q34" s="89"/>
      <c r="R34" s="89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89"/>
      <c r="AG34" s="89"/>
      <c r="AH34" s="89"/>
    </row>
    <row r="35" spans="1:34" s="21" customFormat="1" ht="14.45" hidden="1" customHeight="1" x14ac:dyDescent="0.2">
      <c r="A35" s="18"/>
      <c r="B35" s="2"/>
      <c r="C35" s="18"/>
      <c r="D35" s="18"/>
      <c r="E35" s="19" t="s">
        <v>25</v>
      </c>
      <c r="F35" s="32">
        <f>ROUND((SUM(BG104:BG105) + SUM(BG123:BG143)),  2)</f>
        <v>0</v>
      </c>
      <c r="G35" s="18"/>
      <c r="H35" s="18"/>
      <c r="I35" s="33">
        <v>0.2</v>
      </c>
      <c r="J35" s="32">
        <f>0</f>
        <v>0</v>
      </c>
      <c r="K35" s="18"/>
      <c r="L35" s="88"/>
      <c r="M35" s="89"/>
      <c r="N35" s="89"/>
      <c r="O35" s="89"/>
      <c r="P35" s="89"/>
      <c r="Q35" s="89"/>
      <c r="R35" s="89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89"/>
      <c r="AG35" s="89"/>
      <c r="AH35" s="89"/>
    </row>
    <row r="36" spans="1:34" s="21" customFormat="1" ht="14.45" hidden="1" customHeight="1" x14ac:dyDescent="0.2">
      <c r="A36" s="18"/>
      <c r="B36" s="2"/>
      <c r="C36" s="18"/>
      <c r="D36" s="18"/>
      <c r="E36" s="19" t="s">
        <v>26</v>
      </c>
      <c r="F36" s="32">
        <f>ROUND((SUM(BH104:BH105) + SUM(BH123:BH143)),  2)</f>
        <v>0</v>
      </c>
      <c r="G36" s="18"/>
      <c r="H36" s="18"/>
      <c r="I36" s="33">
        <v>0.2</v>
      </c>
      <c r="J36" s="32">
        <f>0</f>
        <v>0</v>
      </c>
      <c r="K36" s="18"/>
      <c r="L36" s="88"/>
      <c r="M36" s="89"/>
      <c r="N36" s="89"/>
      <c r="O36" s="89"/>
      <c r="P36" s="89"/>
      <c r="Q36" s="89"/>
      <c r="R36" s="89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89"/>
      <c r="AG36" s="89"/>
      <c r="AH36" s="89"/>
    </row>
    <row r="37" spans="1:34" s="21" customFormat="1" ht="14.45" hidden="1" customHeight="1" x14ac:dyDescent="0.2">
      <c r="A37" s="18"/>
      <c r="B37" s="2"/>
      <c r="C37" s="18"/>
      <c r="D37" s="18"/>
      <c r="E37" s="19" t="s">
        <v>27</v>
      </c>
      <c r="F37" s="32">
        <f>ROUND((SUM(BI104:BI105) + SUM(BI123:BI143)),  2)</f>
        <v>0</v>
      </c>
      <c r="G37" s="18"/>
      <c r="H37" s="18"/>
      <c r="I37" s="33">
        <v>0</v>
      </c>
      <c r="J37" s="32">
        <f>0</f>
        <v>0</v>
      </c>
      <c r="K37" s="18"/>
      <c r="L37" s="88"/>
      <c r="M37" s="89"/>
      <c r="N37" s="89"/>
      <c r="O37" s="89"/>
      <c r="P37" s="89"/>
      <c r="Q37" s="89"/>
      <c r="R37" s="89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89"/>
      <c r="AG37" s="89"/>
      <c r="AH37" s="89"/>
    </row>
    <row r="38" spans="1:34" s="21" customFormat="1" ht="6.95" customHeight="1" x14ac:dyDescent="0.2">
      <c r="A38" s="18"/>
      <c r="B38" s="2"/>
      <c r="C38" s="18"/>
      <c r="D38" s="18"/>
      <c r="E38" s="18"/>
      <c r="F38" s="18"/>
      <c r="G38" s="18"/>
      <c r="H38" s="18"/>
      <c r="I38" s="18"/>
      <c r="J38" s="18"/>
      <c r="K38" s="18"/>
      <c r="L38" s="88"/>
      <c r="M38" s="89"/>
      <c r="N38" s="89"/>
      <c r="O38" s="89"/>
      <c r="P38" s="89"/>
      <c r="Q38" s="89"/>
      <c r="R38" s="89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89"/>
      <c r="AG38" s="89"/>
      <c r="AH38" s="89"/>
    </row>
    <row r="39" spans="1:34" s="21" customFormat="1" ht="25.35" customHeight="1" x14ac:dyDescent="0.2">
      <c r="A39" s="18"/>
      <c r="B39" s="2"/>
      <c r="C39" s="34"/>
      <c r="D39" s="35" t="s">
        <v>28</v>
      </c>
      <c r="E39" s="36"/>
      <c r="F39" s="36"/>
      <c r="G39" s="37" t="s">
        <v>29</v>
      </c>
      <c r="H39" s="38" t="s">
        <v>30</v>
      </c>
      <c r="I39" s="36"/>
      <c r="J39" s="152">
        <f>SUM(J30:J37)</f>
        <v>0</v>
      </c>
      <c r="K39" s="39"/>
      <c r="L39" s="88"/>
      <c r="M39" s="89"/>
      <c r="N39" s="89"/>
      <c r="O39" s="89"/>
      <c r="P39" s="89"/>
      <c r="Q39" s="89"/>
      <c r="R39" s="89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89"/>
      <c r="AG39" s="89"/>
      <c r="AH39" s="89"/>
    </row>
    <row r="40" spans="1:34" s="21" customFormat="1" ht="14.45" customHeight="1" x14ac:dyDescent="0.2">
      <c r="A40" s="18"/>
      <c r="B40" s="2"/>
      <c r="C40" s="18"/>
      <c r="D40" s="18"/>
      <c r="E40" s="18"/>
      <c r="F40" s="18"/>
      <c r="G40" s="18"/>
      <c r="H40" s="18"/>
      <c r="I40" s="18"/>
      <c r="J40" s="18"/>
      <c r="K40" s="18"/>
      <c r="L40" s="88"/>
      <c r="M40" s="89"/>
      <c r="N40" s="89"/>
      <c r="O40" s="89"/>
      <c r="P40" s="89"/>
      <c r="Q40" s="89"/>
      <c r="R40" s="89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89"/>
      <c r="AG40" s="89"/>
      <c r="AH40" s="89"/>
    </row>
    <row r="41" spans="1:34" ht="14.45" customHeight="1" x14ac:dyDescent="0.2">
      <c r="B41" s="16"/>
      <c r="L41" s="86"/>
    </row>
    <row r="42" spans="1:34" ht="14.45" customHeight="1" x14ac:dyDescent="0.2">
      <c r="B42" s="16"/>
      <c r="L42" s="86"/>
    </row>
    <row r="43" spans="1:34" ht="14.45" customHeight="1" x14ac:dyDescent="0.2">
      <c r="B43" s="16"/>
      <c r="L43" s="86"/>
    </row>
    <row r="44" spans="1:34" ht="14.45" customHeight="1" x14ac:dyDescent="0.2">
      <c r="B44" s="16"/>
      <c r="L44" s="86"/>
    </row>
    <row r="45" spans="1:34" ht="14.45" customHeight="1" x14ac:dyDescent="0.2">
      <c r="B45" s="16"/>
      <c r="L45" s="86"/>
    </row>
    <row r="46" spans="1:34" ht="14.45" customHeight="1" x14ac:dyDescent="0.2">
      <c r="B46" s="16"/>
      <c r="L46" s="86"/>
    </row>
    <row r="47" spans="1:34" ht="14.45" customHeight="1" x14ac:dyDescent="0.2">
      <c r="B47" s="16"/>
      <c r="L47" s="86"/>
    </row>
    <row r="48" spans="1:34" ht="14.45" customHeight="1" x14ac:dyDescent="0.2">
      <c r="B48" s="16"/>
      <c r="L48" s="86"/>
    </row>
    <row r="49" spans="1:34" ht="14.45" customHeight="1" x14ac:dyDescent="0.2">
      <c r="B49" s="16"/>
      <c r="L49" s="86"/>
    </row>
    <row r="50" spans="1:34" s="21" customFormat="1" ht="14.45" customHeight="1" x14ac:dyDescent="0.2">
      <c r="B50" s="20"/>
      <c r="D50" s="40" t="s">
        <v>31</v>
      </c>
      <c r="E50" s="41"/>
      <c r="F50" s="41"/>
      <c r="G50" s="40" t="s">
        <v>32</v>
      </c>
      <c r="H50" s="41"/>
      <c r="I50" s="41"/>
      <c r="J50" s="41"/>
      <c r="K50" s="41"/>
      <c r="L50" s="88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</row>
    <row r="51" spans="1:34" x14ac:dyDescent="0.2">
      <c r="B51" s="16"/>
      <c r="L51" s="86"/>
    </row>
    <row r="52" spans="1:34" x14ac:dyDescent="0.2">
      <c r="B52" s="16"/>
      <c r="L52" s="86"/>
    </row>
    <row r="53" spans="1:34" x14ac:dyDescent="0.2">
      <c r="B53" s="16"/>
      <c r="L53" s="86"/>
    </row>
    <row r="54" spans="1:34" x14ac:dyDescent="0.2">
      <c r="B54" s="16"/>
      <c r="L54" s="86"/>
    </row>
    <row r="55" spans="1:34" x14ac:dyDescent="0.2">
      <c r="B55" s="16"/>
      <c r="L55" s="86"/>
    </row>
    <row r="56" spans="1:34" x14ac:dyDescent="0.2">
      <c r="B56" s="16"/>
      <c r="L56" s="86"/>
    </row>
    <row r="57" spans="1:34" x14ac:dyDescent="0.2">
      <c r="B57" s="16"/>
      <c r="L57" s="86"/>
    </row>
    <row r="58" spans="1:34" x14ac:dyDescent="0.2">
      <c r="B58" s="16"/>
      <c r="L58" s="86"/>
    </row>
    <row r="59" spans="1:34" x14ac:dyDescent="0.2">
      <c r="B59" s="16"/>
      <c r="L59" s="86"/>
    </row>
    <row r="60" spans="1:34" x14ac:dyDescent="0.2">
      <c r="B60" s="16"/>
      <c r="L60" s="86"/>
    </row>
    <row r="61" spans="1:34" s="21" customFormat="1" ht="12.75" x14ac:dyDescent="0.2">
      <c r="A61" s="18"/>
      <c r="B61" s="2"/>
      <c r="C61" s="18"/>
      <c r="D61" s="42" t="s">
        <v>33</v>
      </c>
      <c r="E61" s="43"/>
      <c r="F61" s="44" t="s">
        <v>34</v>
      </c>
      <c r="G61" s="42" t="s">
        <v>33</v>
      </c>
      <c r="H61" s="43"/>
      <c r="I61" s="43"/>
      <c r="J61" s="45" t="s">
        <v>34</v>
      </c>
      <c r="K61" s="43"/>
      <c r="L61" s="88"/>
      <c r="M61" s="89"/>
      <c r="N61" s="89"/>
      <c r="O61" s="89"/>
      <c r="P61" s="89"/>
      <c r="Q61" s="89"/>
      <c r="R61" s="89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89"/>
      <c r="AG61" s="89"/>
      <c r="AH61" s="89"/>
    </row>
    <row r="62" spans="1:34" x14ac:dyDescent="0.2">
      <c r="B62" s="16"/>
      <c r="L62" s="86"/>
    </row>
    <row r="63" spans="1:34" x14ac:dyDescent="0.2">
      <c r="B63" s="16"/>
      <c r="L63" s="86"/>
    </row>
    <row r="64" spans="1:34" x14ac:dyDescent="0.2">
      <c r="B64" s="16"/>
      <c r="L64" s="86"/>
    </row>
    <row r="65" spans="1:34" s="21" customFormat="1" ht="12.75" x14ac:dyDescent="0.2">
      <c r="A65" s="18"/>
      <c r="B65" s="2"/>
      <c r="C65" s="18"/>
      <c r="D65" s="40" t="s">
        <v>35</v>
      </c>
      <c r="E65" s="46"/>
      <c r="F65" s="46"/>
      <c r="G65" s="40" t="s">
        <v>36</v>
      </c>
      <c r="H65" s="46"/>
      <c r="I65" s="46"/>
      <c r="J65" s="46"/>
      <c r="K65" s="46"/>
      <c r="L65" s="88"/>
      <c r="M65" s="89"/>
      <c r="N65" s="89"/>
      <c r="O65" s="89"/>
      <c r="P65" s="89"/>
      <c r="Q65" s="89"/>
      <c r="R65" s="89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89"/>
      <c r="AG65" s="89"/>
      <c r="AH65" s="89"/>
    </row>
    <row r="66" spans="1:34" x14ac:dyDescent="0.2">
      <c r="B66" s="16"/>
      <c r="L66" s="86"/>
    </row>
    <row r="67" spans="1:34" x14ac:dyDescent="0.2">
      <c r="B67" s="16"/>
      <c r="L67" s="86"/>
    </row>
    <row r="68" spans="1:34" x14ac:dyDescent="0.2">
      <c r="B68" s="16"/>
      <c r="L68" s="86"/>
    </row>
    <row r="69" spans="1:34" x14ac:dyDescent="0.2">
      <c r="B69" s="16"/>
      <c r="L69" s="86"/>
    </row>
    <row r="70" spans="1:34" x14ac:dyDescent="0.2">
      <c r="B70" s="16"/>
      <c r="L70" s="86"/>
    </row>
    <row r="71" spans="1:34" x14ac:dyDescent="0.2">
      <c r="B71" s="16"/>
      <c r="L71" s="86"/>
    </row>
    <row r="72" spans="1:34" x14ac:dyDescent="0.2">
      <c r="B72" s="16"/>
      <c r="L72" s="86"/>
    </row>
    <row r="73" spans="1:34" x14ac:dyDescent="0.2">
      <c r="B73" s="16"/>
      <c r="L73" s="86"/>
    </row>
    <row r="74" spans="1:34" x14ac:dyDescent="0.2">
      <c r="B74" s="16"/>
      <c r="L74" s="86"/>
    </row>
    <row r="75" spans="1:34" x14ac:dyDescent="0.2">
      <c r="B75" s="16"/>
      <c r="L75" s="86"/>
    </row>
    <row r="76" spans="1:34" s="21" customFormat="1" ht="12.75" x14ac:dyDescent="0.2">
      <c r="A76" s="18"/>
      <c r="B76" s="2"/>
      <c r="C76" s="18"/>
      <c r="D76" s="42" t="s">
        <v>33</v>
      </c>
      <c r="E76" s="43"/>
      <c r="F76" s="44" t="s">
        <v>34</v>
      </c>
      <c r="G76" s="42" t="s">
        <v>33</v>
      </c>
      <c r="H76" s="43"/>
      <c r="I76" s="43"/>
      <c r="J76" s="45" t="s">
        <v>34</v>
      </c>
      <c r="K76" s="43"/>
      <c r="L76" s="88"/>
      <c r="M76" s="89"/>
      <c r="N76" s="89"/>
      <c r="O76" s="89"/>
      <c r="P76" s="89"/>
      <c r="Q76" s="89"/>
      <c r="R76" s="89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0"/>
      <c r="AF76" s="89"/>
      <c r="AG76" s="89"/>
      <c r="AH76" s="89"/>
    </row>
    <row r="77" spans="1:34" s="21" customFormat="1" ht="14.45" customHeight="1" x14ac:dyDescent="0.2">
      <c r="A77" s="18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88"/>
      <c r="M77" s="89"/>
      <c r="N77" s="89"/>
      <c r="O77" s="89"/>
      <c r="P77" s="89"/>
      <c r="Q77" s="89"/>
      <c r="R77" s="89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89"/>
      <c r="AG77" s="89"/>
      <c r="AH77" s="89"/>
    </row>
    <row r="81" spans="1:47" s="21" customFormat="1" ht="6.95" customHeight="1" x14ac:dyDescent="0.2">
      <c r="A81" s="18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88"/>
      <c r="M81" s="89"/>
      <c r="N81" s="89"/>
      <c r="O81" s="89"/>
      <c r="P81" s="89"/>
      <c r="Q81" s="89"/>
      <c r="R81" s="89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  <c r="AF81" s="89"/>
      <c r="AG81" s="89"/>
      <c r="AH81" s="89"/>
    </row>
    <row r="82" spans="1:47" s="21" customFormat="1" ht="24.95" customHeight="1" x14ac:dyDescent="0.2">
      <c r="A82" s="18"/>
      <c r="B82" s="2"/>
      <c r="C82" s="17" t="s">
        <v>142</v>
      </c>
      <c r="D82" s="18"/>
      <c r="E82" s="18"/>
      <c r="F82" s="18"/>
      <c r="G82" s="18"/>
      <c r="H82" s="18"/>
      <c r="I82" s="18"/>
      <c r="J82" s="18"/>
      <c r="K82" s="18"/>
      <c r="L82" s="88"/>
      <c r="M82" s="89"/>
      <c r="N82" s="89"/>
      <c r="O82" s="89"/>
      <c r="P82" s="89"/>
      <c r="Q82" s="89"/>
      <c r="R82" s="89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89"/>
      <c r="AG82" s="89"/>
      <c r="AH82" s="89"/>
    </row>
    <row r="83" spans="1:47" s="21" customFormat="1" ht="6.95" customHeight="1" x14ac:dyDescent="0.2">
      <c r="A83" s="18"/>
      <c r="B83" s="2"/>
      <c r="C83" s="18"/>
      <c r="D83" s="18"/>
      <c r="E83" s="18"/>
      <c r="F83" s="18"/>
      <c r="G83" s="18"/>
      <c r="H83" s="18"/>
      <c r="I83" s="18"/>
      <c r="J83" s="18"/>
      <c r="K83" s="18"/>
      <c r="L83" s="88"/>
      <c r="M83" s="89"/>
      <c r="N83" s="89"/>
      <c r="O83" s="89"/>
      <c r="P83" s="89"/>
      <c r="Q83" s="89"/>
      <c r="R83" s="89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89"/>
      <c r="AG83" s="89"/>
      <c r="AH83" s="89"/>
    </row>
    <row r="84" spans="1:47" s="21" customFormat="1" ht="12" customHeight="1" x14ac:dyDescent="0.2">
      <c r="A84" s="18"/>
      <c r="B84" s="2"/>
      <c r="C84" s="19" t="s">
        <v>5</v>
      </c>
      <c r="D84" s="18"/>
      <c r="E84" s="18"/>
      <c r="F84" s="18"/>
      <c r="G84" s="18"/>
      <c r="H84" s="18"/>
      <c r="I84" s="18"/>
      <c r="J84" s="18"/>
      <c r="K84" s="18"/>
      <c r="L84" s="88"/>
      <c r="M84" s="89"/>
      <c r="N84" s="89"/>
      <c r="O84" s="89"/>
      <c r="P84" s="89"/>
      <c r="Q84" s="89"/>
      <c r="R84" s="89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  <c r="AF84" s="89"/>
      <c r="AG84" s="89"/>
      <c r="AH84" s="89"/>
    </row>
    <row r="85" spans="1:47" s="21" customFormat="1" ht="16.5" customHeight="1" x14ac:dyDescent="0.2">
      <c r="A85" s="18"/>
      <c r="B85" s="2"/>
      <c r="C85" s="18"/>
      <c r="D85" s="18"/>
      <c r="E85" s="155" t="str">
        <f>E7</f>
        <v>Predsadená SDK stena B108</v>
      </c>
      <c r="F85" s="156"/>
      <c r="G85" s="156"/>
      <c r="H85" s="156"/>
      <c r="I85" s="18"/>
      <c r="J85" s="18"/>
      <c r="K85" s="18"/>
      <c r="L85" s="88"/>
      <c r="M85" s="89"/>
      <c r="N85" s="89"/>
      <c r="O85" s="89"/>
      <c r="P85" s="89"/>
      <c r="Q85" s="89"/>
      <c r="R85" s="89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89"/>
      <c r="AG85" s="89"/>
      <c r="AH85" s="89"/>
    </row>
    <row r="86" spans="1:47" s="21" customFormat="1" ht="6.95" customHeight="1" x14ac:dyDescent="0.2">
      <c r="A86" s="18"/>
      <c r="B86" s="2"/>
      <c r="C86" s="18"/>
      <c r="D86" s="18"/>
      <c r="E86" s="18"/>
      <c r="F86" s="18"/>
      <c r="G86" s="18"/>
      <c r="H86" s="18"/>
      <c r="I86" s="18"/>
      <c r="J86" s="18"/>
      <c r="K86" s="18"/>
      <c r="L86" s="88"/>
      <c r="M86" s="89"/>
      <c r="N86" s="89"/>
      <c r="O86" s="89"/>
      <c r="P86" s="89"/>
      <c r="Q86" s="89"/>
      <c r="R86" s="89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89"/>
      <c r="AG86" s="89"/>
      <c r="AH86" s="89"/>
    </row>
    <row r="87" spans="1:47" s="21" customFormat="1" ht="12" customHeight="1" x14ac:dyDescent="0.2">
      <c r="A87" s="18"/>
      <c r="B87" s="2"/>
      <c r="C87" s="19" t="s">
        <v>8</v>
      </c>
      <c r="D87" s="18"/>
      <c r="E87" s="18"/>
      <c r="F87" s="22" t="str">
        <f>F10</f>
        <v xml:space="preserve"> </v>
      </c>
      <c r="G87" s="18"/>
      <c r="H87" s="18"/>
      <c r="I87" s="19" t="s">
        <v>10</v>
      </c>
      <c r="J87" s="23" t="str">
        <f>IF(J10="","",J10)</f>
        <v/>
      </c>
      <c r="K87" s="18"/>
      <c r="L87" s="88"/>
      <c r="M87" s="89"/>
      <c r="N87" s="89"/>
      <c r="O87" s="89"/>
      <c r="P87" s="89"/>
      <c r="Q87" s="89"/>
      <c r="R87" s="89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0"/>
      <c r="AF87" s="89"/>
      <c r="AG87" s="89"/>
      <c r="AH87" s="89"/>
    </row>
    <row r="88" spans="1:47" s="21" customFormat="1" ht="6.95" customHeight="1" x14ac:dyDescent="0.2">
      <c r="A88" s="18"/>
      <c r="B88" s="2"/>
      <c r="C88" s="18"/>
      <c r="D88" s="18"/>
      <c r="E88" s="18"/>
      <c r="F88" s="18"/>
      <c r="G88" s="18"/>
      <c r="H88" s="18"/>
      <c r="I88" s="18"/>
      <c r="J88" s="18"/>
      <c r="K88" s="18"/>
      <c r="L88" s="88"/>
      <c r="M88" s="89"/>
      <c r="N88" s="89"/>
      <c r="O88" s="89"/>
      <c r="P88" s="89"/>
      <c r="Q88" s="89"/>
      <c r="R88" s="89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89"/>
      <c r="AG88" s="89"/>
      <c r="AH88" s="89"/>
    </row>
    <row r="89" spans="1:47" s="21" customFormat="1" ht="15.2" customHeight="1" x14ac:dyDescent="0.2">
      <c r="A89" s="18"/>
      <c r="B89" s="2"/>
      <c r="C89" s="19" t="s">
        <v>11</v>
      </c>
      <c r="D89" s="18"/>
      <c r="E89" s="18"/>
      <c r="F89" s="22"/>
      <c r="G89" s="18"/>
      <c r="H89" s="18"/>
      <c r="I89" s="19" t="s">
        <v>15</v>
      </c>
      <c r="J89" s="11"/>
      <c r="K89" s="18"/>
      <c r="L89" s="88"/>
      <c r="M89" s="89"/>
      <c r="N89" s="89"/>
      <c r="O89" s="89"/>
      <c r="P89" s="89"/>
      <c r="Q89" s="89"/>
      <c r="R89" s="89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0"/>
      <c r="AF89" s="89"/>
      <c r="AG89" s="89"/>
      <c r="AH89" s="89"/>
    </row>
    <row r="90" spans="1:47" s="21" customFormat="1" ht="15.2" customHeight="1" x14ac:dyDescent="0.2">
      <c r="A90" s="18"/>
      <c r="B90" s="2"/>
      <c r="C90" s="19" t="s">
        <v>14</v>
      </c>
      <c r="D90" s="18"/>
      <c r="E90" s="18"/>
      <c r="F90" s="22" t="str">
        <f>IF(E16="","",E16)</f>
        <v/>
      </c>
      <c r="G90" s="18"/>
      <c r="H90" s="18"/>
      <c r="I90" s="19" t="s">
        <v>16</v>
      </c>
      <c r="J90" s="11"/>
      <c r="K90" s="18"/>
      <c r="L90" s="88"/>
      <c r="M90" s="89"/>
      <c r="N90" s="89"/>
      <c r="O90" s="89"/>
      <c r="P90" s="89"/>
      <c r="Q90" s="89"/>
      <c r="R90" s="89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89"/>
      <c r="AG90" s="89"/>
      <c r="AH90" s="89"/>
    </row>
    <row r="91" spans="1:47" s="21" customFormat="1" ht="10.35" customHeight="1" x14ac:dyDescent="0.2">
      <c r="A91" s="18"/>
      <c r="B91" s="2"/>
      <c r="C91" s="18"/>
      <c r="D91" s="18"/>
      <c r="E91" s="18"/>
      <c r="F91" s="18"/>
      <c r="G91" s="18"/>
      <c r="H91" s="18"/>
      <c r="I91" s="18"/>
      <c r="J91" s="18"/>
      <c r="K91" s="18"/>
      <c r="L91" s="88"/>
      <c r="M91" s="89"/>
      <c r="N91" s="89"/>
      <c r="O91" s="89"/>
      <c r="P91" s="89"/>
      <c r="Q91" s="89"/>
      <c r="R91" s="89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89"/>
      <c r="AG91" s="89"/>
      <c r="AH91" s="89"/>
    </row>
    <row r="92" spans="1:47" s="21" customFormat="1" ht="29.25" customHeight="1" x14ac:dyDescent="0.2">
      <c r="A92" s="18"/>
      <c r="B92" s="2"/>
      <c r="C92" s="51" t="s">
        <v>46</v>
      </c>
      <c r="D92" s="34"/>
      <c r="E92" s="34"/>
      <c r="F92" s="34"/>
      <c r="G92" s="34"/>
      <c r="H92" s="34"/>
      <c r="I92" s="34"/>
      <c r="J92" s="52" t="s">
        <v>47</v>
      </c>
      <c r="K92" s="34"/>
      <c r="L92" s="88"/>
      <c r="M92" s="89"/>
      <c r="N92" s="89"/>
      <c r="O92" s="89"/>
      <c r="P92" s="89"/>
      <c r="Q92" s="89"/>
      <c r="R92" s="89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89"/>
      <c r="AG92" s="89"/>
      <c r="AH92" s="89"/>
    </row>
    <row r="93" spans="1:47" s="21" customFormat="1" ht="10.35" customHeight="1" x14ac:dyDescent="0.2">
      <c r="A93" s="18"/>
      <c r="B93" s="2"/>
      <c r="C93" s="18"/>
      <c r="D93" s="18"/>
      <c r="E93" s="18"/>
      <c r="F93" s="18"/>
      <c r="G93" s="18"/>
      <c r="H93" s="18"/>
      <c r="I93" s="18"/>
      <c r="J93" s="18"/>
      <c r="K93" s="18"/>
      <c r="L93" s="88"/>
      <c r="M93" s="89"/>
      <c r="N93" s="89"/>
      <c r="O93" s="89"/>
      <c r="P93" s="89"/>
      <c r="Q93" s="89"/>
      <c r="R93" s="89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0"/>
      <c r="AE93" s="90"/>
      <c r="AF93" s="89"/>
      <c r="AG93" s="89"/>
      <c r="AH93" s="89"/>
    </row>
    <row r="94" spans="1:47" s="21" customFormat="1" ht="22.9" customHeight="1" x14ac:dyDescent="0.2">
      <c r="A94" s="18"/>
      <c r="B94" s="2"/>
      <c r="C94" s="53" t="s">
        <v>48</v>
      </c>
      <c r="D94" s="18"/>
      <c r="E94" s="18"/>
      <c r="F94" s="18"/>
      <c r="G94" s="18"/>
      <c r="H94" s="18"/>
      <c r="I94" s="18"/>
      <c r="J94" s="149">
        <f>J123</f>
        <v>0</v>
      </c>
      <c r="K94" s="18"/>
      <c r="L94" s="88"/>
      <c r="M94" s="89"/>
      <c r="N94" s="89"/>
      <c r="O94" s="89"/>
      <c r="P94" s="89"/>
      <c r="Q94" s="89"/>
      <c r="R94" s="89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0"/>
      <c r="AF94" s="89"/>
      <c r="AG94" s="89"/>
      <c r="AH94" s="89"/>
      <c r="AU94" s="13" t="s">
        <v>49</v>
      </c>
    </row>
    <row r="95" spans="1:47" s="54" customFormat="1" ht="24.95" customHeight="1" x14ac:dyDescent="0.2">
      <c r="B95" s="55"/>
      <c r="D95" s="56" t="s">
        <v>50</v>
      </c>
      <c r="E95" s="57"/>
      <c r="F95" s="57"/>
      <c r="G95" s="57"/>
      <c r="H95" s="57"/>
      <c r="I95" s="57"/>
      <c r="J95" s="150">
        <f>J124</f>
        <v>0</v>
      </c>
      <c r="L95" s="94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</row>
    <row r="96" spans="1:47" s="58" customFormat="1" ht="19.899999999999999" customHeight="1" x14ac:dyDescent="0.2">
      <c r="B96" s="59"/>
      <c r="D96" s="60" t="s">
        <v>51</v>
      </c>
      <c r="E96" s="61"/>
      <c r="F96" s="61"/>
      <c r="G96" s="61"/>
      <c r="H96" s="61"/>
      <c r="I96" s="61"/>
      <c r="J96" s="151">
        <f>J125</f>
        <v>0</v>
      </c>
      <c r="L96" s="96"/>
      <c r="M96" s="97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  <c r="Z96" s="97"/>
      <c r="AA96" s="97"/>
      <c r="AB96" s="97"/>
      <c r="AC96" s="97"/>
      <c r="AD96" s="97"/>
      <c r="AE96" s="97"/>
      <c r="AF96" s="97"/>
      <c r="AG96" s="97"/>
      <c r="AH96" s="97"/>
    </row>
    <row r="97" spans="1:34" s="58" customFormat="1" ht="19.899999999999999" customHeight="1" x14ac:dyDescent="0.2">
      <c r="B97" s="59"/>
      <c r="D97" s="60" t="s">
        <v>52</v>
      </c>
      <c r="E97" s="61"/>
      <c r="F97" s="61"/>
      <c r="G97" s="61"/>
      <c r="H97" s="61"/>
      <c r="I97" s="61"/>
      <c r="J97" s="151">
        <f>J127</f>
        <v>0</v>
      </c>
      <c r="L97" s="96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97"/>
      <c r="AA97" s="97"/>
      <c r="AB97" s="97"/>
      <c r="AC97" s="97"/>
      <c r="AD97" s="97"/>
      <c r="AE97" s="97"/>
      <c r="AF97" s="97"/>
      <c r="AG97" s="97"/>
      <c r="AH97" s="97"/>
    </row>
    <row r="98" spans="1:34" s="54" customFormat="1" ht="24.95" customHeight="1" x14ac:dyDescent="0.2">
      <c r="B98" s="55"/>
      <c r="D98" s="56" t="s">
        <v>53</v>
      </c>
      <c r="E98" s="57"/>
      <c r="F98" s="57"/>
      <c r="G98" s="57"/>
      <c r="H98" s="57"/>
      <c r="I98" s="57"/>
      <c r="J98" s="150">
        <f>J129</f>
        <v>0</v>
      </c>
      <c r="L98" s="94"/>
      <c r="M98" s="95"/>
      <c r="N98" s="95"/>
      <c r="O98" s="95"/>
      <c r="P98" s="95"/>
      <c r="Q98" s="95"/>
      <c r="R98" s="95"/>
      <c r="S98" s="95"/>
      <c r="T98" s="95"/>
      <c r="U98" s="95"/>
      <c r="V98" s="95"/>
      <c r="W98" s="95"/>
      <c r="X98" s="95"/>
      <c r="Y98" s="95"/>
      <c r="Z98" s="95"/>
      <c r="AA98" s="95"/>
      <c r="AB98" s="95"/>
      <c r="AC98" s="95"/>
      <c r="AD98" s="95"/>
      <c r="AE98" s="95"/>
      <c r="AF98" s="95"/>
      <c r="AG98" s="95"/>
      <c r="AH98" s="95"/>
    </row>
    <row r="99" spans="1:34" s="58" customFormat="1" ht="19.899999999999999" customHeight="1" x14ac:dyDescent="0.2">
      <c r="B99" s="59"/>
      <c r="D99" s="60" t="s">
        <v>54</v>
      </c>
      <c r="E99" s="61"/>
      <c r="F99" s="61"/>
      <c r="G99" s="61"/>
      <c r="H99" s="61"/>
      <c r="I99" s="61"/>
      <c r="J99" s="151">
        <f>J130</f>
        <v>0</v>
      </c>
      <c r="L99" s="96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  <c r="AA99" s="97"/>
      <c r="AB99" s="97"/>
      <c r="AC99" s="97"/>
      <c r="AD99" s="97"/>
      <c r="AE99" s="97"/>
      <c r="AF99" s="97"/>
      <c r="AG99" s="97"/>
      <c r="AH99" s="97"/>
    </row>
    <row r="100" spans="1:34" s="58" customFormat="1" ht="19.899999999999999" customHeight="1" x14ac:dyDescent="0.2">
      <c r="B100" s="59"/>
      <c r="D100" s="60" t="s">
        <v>55</v>
      </c>
      <c r="E100" s="61"/>
      <c r="F100" s="61"/>
      <c r="G100" s="61"/>
      <c r="H100" s="61"/>
      <c r="I100" s="61"/>
      <c r="J100" s="151">
        <f>J139</f>
        <v>0</v>
      </c>
      <c r="L100" s="96"/>
      <c r="M100" s="97"/>
      <c r="N100" s="97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  <c r="AA100" s="97"/>
      <c r="AB100" s="97"/>
      <c r="AC100" s="97"/>
      <c r="AD100" s="97"/>
      <c r="AE100" s="97"/>
      <c r="AF100" s="97"/>
      <c r="AG100" s="97"/>
      <c r="AH100" s="97"/>
    </row>
    <row r="101" spans="1:34" s="54" customFormat="1" ht="24.95" customHeight="1" x14ac:dyDescent="0.2">
      <c r="B101" s="55"/>
      <c r="D101" s="56" t="s">
        <v>56</v>
      </c>
      <c r="E101" s="57"/>
      <c r="F101" s="57"/>
      <c r="G101" s="57"/>
      <c r="H101" s="57"/>
      <c r="I101" s="57"/>
      <c r="J101" s="150">
        <f>J142</f>
        <v>0</v>
      </c>
      <c r="L101" s="94"/>
      <c r="M101" s="95"/>
      <c r="N101" s="95"/>
      <c r="O101" s="95"/>
      <c r="P101" s="95"/>
      <c r="Q101" s="95"/>
      <c r="R101" s="95"/>
      <c r="S101" s="95"/>
      <c r="T101" s="95"/>
      <c r="U101" s="95"/>
      <c r="V101" s="95"/>
      <c r="W101" s="95"/>
      <c r="X101" s="95"/>
      <c r="Y101" s="95"/>
      <c r="Z101" s="95"/>
      <c r="AA101" s="95"/>
      <c r="AB101" s="95"/>
      <c r="AC101" s="95"/>
      <c r="AD101" s="95"/>
      <c r="AE101" s="95"/>
      <c r="AF101" s="95"/>
      <c r="AG101" s="95"/>
      <c r="AH101" s="95"/>
    </row>
    <row r="102" spans="1:34" s="21" customFormat="1" ht="21.75" customHeight="1" x14ac:dyDescent="0.2">
      <c r="A102" s="18"/>
      <c r="B102" s="2"/>
      <c r="C102" s="18"/>
      <c r="D102" s="18"/>
      <c r="E102" s="18"/>
      <c r="F102" s="18"/>
      <c r="G102" s="18"/>
      <c r="H102" s="18"/>
      <c r="I102" s="18"/>
      <c r="J102" s="18"/>
      <c r="K102" s="18"/>
      <c r="L102" s="88"/>
      <c r="M102" s="89"/>
      <c r="N102" s="89"/>
      <c r="O102" s="89"/>
      <c r="P102" s="89"/>
      <c r="Q102" s="89"/>
      <c r="R102" s="89"/>
      <c r="S102" s="90"/>
      <c r="T102" s="90"/>
      <c r="U102" s="90"/>
      <c r="V102" s="90"/>
      <c r="W102" s="90"/>
      <c r="X102" s="90"/>
      <c r="Y102" s="90"/>
      <c r="Z102" s="90"/>
      <c r="AA102" s="90"/>
      <c r="AB102" s="90"/>
      <c r="AC102" s="90"/>
      <c r="AD102" s="90"/>
      <c r="AE102" s="90"/>
      <c r="AF102" s="89"/>
      <c r="AG102" s="89"/>
      <c r="AH102" s="89"/>
    </row>
    <row r="103" spans="1:34" s="21" customFormat="1" ht="6.95" customHeight="1" x14ac:dyDescent="0.2">
      <c r="A103" s="18"/>
      <c r="B103" s="2"/>
      <c r="C103" s="18"/>
      <c r="D103" s="18"/>
      <c r="E103" s="18"/>
      <c r="F103" s="18"/>
      <c r="G103" s="18"/>
      <c r="H103" s="18"/>
      <c r="I103" s="18"/>
      <c r="J103" s="18"/>
      <c r="K103" s="18"/>
      <c r="L103" s="88"/>
      <c r="M103" s="89"/>
      <c r="N103" s="89"/>
      <c r="O103" s="89"/>
      <c r="P103" s="89"/>
      <c r="Q103" s="89"/>
      <c r="R103" s="89"/>
      <c r="S103" s="90"/>
      <c r="T103" s="90"/>
      <c r="U103" s="90"/>
      <c r="V103" s="90"/>
      <c r="W103" s="90"/>
      <c r="X103" s="90"/>
      <c r="Y103" s="90"/>
      <c r="Z103" s="90"/>
      <c r="AA103" s="90"/>
      <c r="AB103" s="90"/>
      <c r="AC103" s="90"/>
      <c r="AD103" s="90"/>
      <c r="AE103" s="90"/>
      <c r="AF103" s="89"/>
      <c r="AG103" s="89"/>
      <c r="AH103" s="89"/>
    </row>
    <row r="104" spans="1:34" s="21" customFormat="1" ht="29.25" customHeight="1" x14ac:dyDescent="0.2">
      <c r="A104" s="18"/>
      <c r="B104" s="2"/>
      <c r="C104" s="53" t="s">
        <v>57</v>
      </c>
      <c r="D104" s="18"/>
      <c r="E104" s="18"/>
      <c r="F104" s="18"/>
      <c r="G104" s="18"/>
      <c r="H104" s="18"/>
      <c r="I104" s="18"/>
      <c r="J104" s="148">
        <v>0</v>
      </c>
      <c r="K104" s="18"/>
      <c r="L104" s="88"/>
      <c r="M104" s="89"/>
      <c r="N104" s="98" t="s">
        <v>22</v>
      </c>
      <c r="O104" s="89"/>
      <c r="P104" s="89"/>
      <c r="Q104" s="89"/>
      <c r="R104" s="89"/>
      <c r="S104" s="90"/>
      <c r="T104" s="90"/>
      <c r="U104" s="90"/>
      <c r="V104" s="90"/>
      <c r="W104" s="90"/>
      <c r="X104" s="90"/>
      <c r="Y104" s="90"/>
      <c r="Z104" s="90"/>
      <c r="AA104" s="90"/>
      <c r="AB104" s="90"/>
      <c r="AC104" s="90"/>
      <c r="AD104" s="90"/>
      <c r="AE104" s="90"/>
      <c r="AF104" s="89"/>
      <c r="AG104" s="89"/>
      <c r="AH104" s="89"/>
    </row>
    <row r="105" spans="1:34" s="21" customFormat="1" ht="18" customHeight="1" x14ac:dyDescent="0.2">
      <c r="A105" s="18"/>
      <c r="B105" s="2"/>
      <c r="C105" s="18"/>
      <c r="D105" s="18"/>
      <c r="E105" s="18"/>
      <c r="F105" s="18"/>
      <c r="G105" s="18"/>
      <c r="H105" s="18"/>
      <c r="I105" s="18"/>
      <c r="J105" s="18"/>
      <c r="K105" s="18"/>
      <c r="L105" s="88"/>
      <c r="M105" s="89"/>
      <c r="N105" s="89"/>
      <c r="O105" s="89"/>
      <c r="P105" s="89"/>
      <c r="Q105" s="89"/>
      <c r="R105" s="89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89"/>
      <c r="AG105" s="89"/>
      <c r="AH105" s="89"/>
    </row>
    <row r="106" spans="1:34" s="21" customFormat="1" ht="29.25" customHeight="1" x14ac:dyDescent="0.2">
      <c r="A106" s="18"/>
      <c r="B106" s="2"/>
      <c r="C106" s="62" t="s">
        <v>43</v>
      </c>
      <c r="D106" s="34"/>
      <c r="E106" s="34"/>
      <c r="F106" s="34"/>
      <c r="G106" s="34"/>
      <c r="H106" s="34"/>
      <c r="I106" s="34"/>
      <c r="J106" s="147">
        <f>ROUND(J94+J104,2)</f>
        <v>0</v>
      </c>
      <c r="K106" s="34"/>
      <c r="L106" s="88"/>
      <c r="M106" s="89"/>
      <c r="N106" s="89"/>
      <c r="O106" s="89"/>
      <c r="P106" s="89"/>
      <c r="Q106" s="89"/>
      <c r="R106" s="89"/>
      <c r="S106" s="90"/>
      <c r="T106" s="90"/>
      <c r="U106" s="90"/>
      <c r="V106" s="90"/>
      <c r="W106" s="90"/>
      <c r="X106" s="90"/>
      <c r="Y106" s="90"/>
      <c r="Z106" s="90"/>
      <c r="AA106" s="90"/>
      <c r="AB106" s="90"/>
      <c r="AC106" s="90"/>
      <c r="AD106" s="90"/>
      <c r="AE106" s="90"/>
      <c r="AF106" s="89"/>
      <c r="AG106" s="89"/>
      <c r="AH106" s="89"/>
    </row>
    <row r="107" spans="1:34" s="21" customFormat="1" ht="6.95" customHeight="1" x14ac:dyDescent="0.2">
      <c r="A107" s="18"/>
      <c r="B107" s="47"/>
      <c r="C107" s="48"/>
      <c r="D107" s="48"/>
      <c r="E107" s="48"/>
      <c r="F107" s="48"/>
      <c r="G107" s="48"/>
      <c r="H107" s="48"/>
      <c r="I107" s="48"/>
      <c r="J107" s="48"/>
      <c r="K107" s="48"/>
      <c r="L107" s="88"/>
      <c r="M107" s="89"/>
      <c r="N107" s="89"/>
      <c r="O107" s="89"/>
      <c r="P107" s="89"/>
      <c r="Q107" s="89"/>
      <c r="R107" s="89"/>
      <c r="S107" s="90"/>
      <c r="T107" s="90"/>
      <c r="U107" s="90"/>
      <c r="V107" s="90"/>
      <c r="W107" s="90"/>
      <c r="X107" s="90"/>
      <c r="Y107" s="90"/>
      <c r="Z107" s="90"/>
      <c r="AA107" s="90"/>
      <c r="AB107" s="90"/>
      <c r="AC107" s="90"/>
      <c r="AD107" s="90"/>
      <c r="AE107" s="90"/>
      <c r="AF107" s="89"/>
      <c r="AG107" s="89"/>
      <c r="AH107" s="89"/>
    </row>
    <row r="111" spans="1:34" s="21" customFormat="1" ht="6.95" customHeight="1" x14ac:dyDescent="0.2">
      <c r="A111" s="18"/>
      <c r="B111" s="49"/>
      <c r="C111" s="50"/>
      <c r="D111" s="50"/>
      <c r="E111" s="50"/>
      <c r="F111" s="50"/>
      <c r="G111" s="50"/>
      <c r="H111" s="50"/>
      <c r="I111" s="50"/>
      <c r="J111" s="50"/>
      <c r="K111" s="50"/>
      <c r="L111" s="88"/>
      <c r="M111" s="89"/>
      <c r="N111" s="89"/>
      <c r="O111" s="89"/>
      <c r="P111" s="89"/>
      <c r="Q111" s="89"/>
      <c r="R111" s="89"/>
      <c r="S111" s="90"/>
      <c r="T111" s="90"/>
      <c r="U111" s="90"/>
      <c r="V111" s="90"/>
      <c r="W111" s="90"/>
      <c r="X111" s="90"/>
      <c r="Y111" s="90"/>
      <c r="Z111" s="90"/>
      <c r="AA111" s="90"/>
      <c r="AB111" s="90"/>
      <c r="AC111" s="90"/>
      <c r="AD111" s="90"/>
      <c r="AE111" s="90"/>
      <c r="AF111" s="89"/>
      <c r="AG111" s="89"/>
      <c r="AH111" s="89"/>
    </row>
    <row r="112" spans="1:34" s="21" customFormat="1" ht="24.95" customHeight="1" x14ac:dyDescent="0.2">
      <c r="A112" s="18"/>
      <c r="B112" s="2"/>
      <c r="C112" s="17" t="s">
        <v>142</v>
      </c>
      <c r="D112" s="18"/>
      <c r="E112" s="18"/>
      <c r="F112" s="18"/>
      <c r="G112" s="18"/>
      <c r="H112" s="18"/>
      <c r="I112" s="18"/>
      <c r="J112" s="18"/>
      <c r="K112" s="18"/>
      <c r="L112" s="88"/>
      <c r="M112" s="89"/>
      <c r="N112" s="89"/>
      <c r="O112" s="89"/>
      <c r="P112" s="89"/>
      <c r="Q112" s="89"/>
      <c r="R112" s="89"/>
      <c r="S112" s="90"/>
      <c r="T112" s="90"/>
      <c r="U112" s="90"/>
      <c r="V112" s="90"/>
      <c r="W112" s="90"/>
      <c r="X112" s="90"/>
      <c r="Y112" s="90"/>
      <c r="Z112" s="90"/>
      <c r="AA112" s="90"/>
      <c r="AB112" s="90"/>
      <c r="AC112" s="90"/>
      <c r="AD112" s="90"/>
      <c r="AE112" s="90"/>
      <c r="AF112" s="89"/>
      <c r="AG112" s="89"/>
      <c r="AH112" s="89"/>
    </row>
    <row r="113" spans="1:65" s="21" customFormat="1" ht="6.95" customHeight="1" x14ac:dyDescent="0.2">
      <c r="A113" s="18"/>
      <c r="B113" s="2"/>
      <c r="C113" s="18"/>
      <c r="D113" s="18"/>
      <c r="E113" s="18"/>
      <c r="F113" s="18"/>
      <c r="G113" s="18"/>
      <c r="H113" s="18"/>
      <c r="I113" s="18"/>
      <c r="J113" s="18"/>
      <c r="K113" s="18"/>
      <c r="L113" s="88"/>
      <c r="M113" s="89"/>
      <c r="N113" s="89"/>
      <c r="O113" s="89"/>
      <c r="P113" s="89"/>
      <c r="Q113" s="89"/>
      <c r="R113" s="89"/>
      <c r="S113" s="90"/>
      <c r="T113" s="90"/>
      <c r="U113" s="90"/>
      <c r="V113" s="90"/>
      <c r="W113" s="90"/>
      <c r="X113" s="90"/>
      <c r="Y113" s="90"/>
      <c r="Z113" s="90"/>
      <c r="AA113" s="90"/>
      <c r="AB113" s="90"/>
      <c r="AC113" s="90"/>
      <c r="AD113" s="90"/>
      <c r="AE113" s="90"/>
      <c r="AF113" s="89"/>
      <c r="AG113" s="89"/>
      <c r="AH113" s="89"/>
    </row>
    <row r="114" spans="1:65" s="21" customFormat="1" ht="12" customHeight="1" x14ac:dyDescent="0.2">
      <c r="A114" s="18"/>
      <c r="B114" s="2"/>
      <c r="C114" s="19" t="s">
        <v>5</v>
      </c>
      <c r="D114" s="18"/>
      <c r="E114" s="18"/>
      <c r="F114" s="18"/>
      <c r="G114" s="18"/>
      <c r="H114" s="18"/>
      <c r="I114" s="18"/>
      <c r="J114" s="18"/>
      <c r="K114" s="18"/>
      <c r="L114" s="88"/>
      <c r="M114" s="89"/>
      <c r="N114" s="89"/>
      <c r="O114" s="89"/>
      <c r="P114" s="89"/>
      <c r="Q114" s="89"/>
      <c r="R114" s="89"/>
      <c r="S114" s="90"/>
      <c r="T114" s="90"/>
      <c r="U114" s="90"/>
      <c r="V114" s="90"/>
      <c r="W114" s="90"/>
      <c r="X114" s="90"/>
      <c r="Y114" s="90"/>
      <c r="Z114" s="90"/>
      <c r="AA114" s="90"/>
      <c r="AB114" s="90"/>
      <c r="AC114" s="90"/>
      <c r="AD114" s="90"/>
      <c r="AE114" s="90"/>
      <c r="AF114" s="89"/>
      <c r="AG114" s="89"/>
      <c r="AH114" s="89"/>
    </row>
    <row r="115" spans="1:65" s="21" customFormat="1" ht="16.5" customHeight="1" x14ac:dyDescent="0.2">
      <c r="A115" s="18"/>
      <c r="B115" s="2"/>
      <c r="C115" s="18"/>
      <c r="D115" s="18"/>
      <c r="E115" s="155" t="str">
        <f>E7</f>
        <v>Predsadená SDK stena B108</v>
      </c>
      <c r="F115" s="156"/>
      <c r="G115" s="156"/>
      <c r="H115" s="156"/>
      <c r="I115" s="18"/>
      <c r="J115" s="18"/>
      <c r="K115" s="18"/>
      <c r="L115" s="88"/>
      <c r="M115" s="89"/>
      <c r="N115" s="89"/>
      <c r="O115" s="89"/>
      <c r="P115" s="89"/>
      <c r="Q115" s="89"/>
      <c r="R115" s="89"/>
      <c r="S115" s="90"/>
      <c r="T115" s="90"/>
      <c r="U115" s="90"/>
      <c r="V115" s="90"/>
      <c r="W115" s="90"/>
      <c r="X115" s="90"/>
      <c r="Y115" s="90"/>
      <c r="Z115" s="90"/>
      <c r="AA115" s="90"/>
      <c r="AB115" s="90"/>
      <c r="AC115" s="90"/>
      <c r="AD115" s="90"/>
      <c r="AE115" s="90"/>
      <c r="AF115" s="89"/>
      <c r="AG115" s="89"/>
      <c r="AH115" s="89"/>
    </row>
    <row r="116" spans="1:65" s="21" customFormat="1" ht="6.95" customHeight="1" x14ac:dyDescent="0.2">
      <c r="A116" s="18"/>
      <c r="B116" s="2"/>
      <c r="C116" s="18"/>
      <c r="D116" s="18"/>
      <c r="E116" s="18"/>
      <c r="F116" s="18"/>
      <c r="G116" s="18"/>
      <c r="H116" s="18"/>
      <c r="I116" s="18"/>
      <c r="J116" s="18"/>
      <c r="K116" s="18"/>
      <c r="L116" s="88"/>
      <c r="M116" s="89"/>
      <c r="N116" s="89"/>
      <c r="O116" s="89"/>
      <c r="P116" s="89"/>
      <c r="Q116" s="89"/>
      <c r="R116" s="89"/>
      <c r="S116" s="90"/>
      <c r="T116" s="90"/>
      <c r="U116" s="90"/>
      <c r="V116" s="90"/>
      <c r="W116" s="90"/>
      <c r="X116" s="90"/>
      <c r="Y116" s="90"/>
      <c r="Z116" s="90"/>
      <c r="AA116" s="90"/>
      <c r="AB116" s="90"/>
      <c r="AC116" s="90"/>
      <c r="AD116" s="90"/>
      <c r="AE116" s="90"/>
      <c r="AF116" s="89"/>
      <c r="AG116" s="89"/>
      <c r="AH116" s="89"/>
    </row>
    <row r="117" spans="1:65" s="21" customFormat="1" ht="12" customHeight="1" x14ac:dyDescent="0.2">
      <c r="A117" s="18"/>
      <c r="B117" s="2"/>
      <c r="C117" s="19" t="s">
        <v>8</v>
      </c>
      <c r="D117" s="18"/>
      <c r="E117" s="18"/>
      <c r="F117" s="22" t="str">
        <f>F10</f>
        <v xml:space="preserve"> </v>
      </c>
      <c r="G117" s="18"/>
      <c r="H117" s="18"/>
      <c r="I117" s="19" t="s">
        <v>10</v>
      </c>
      <c r="J117" s="23" t="str">
        <f>IF(J10="","",J10)</f>
        <v/>
      </c>
      <c r="K117" s="18"/>
      <c r="L117" s="88"/>
      <c r="M117" s="89"/>
      <c r="N117" s="89"/>
      <c r="O117" s="89"/>
      <c r="P117" s="89"/>
      <c r="Q117" s="89"/>
      <c r="R117" s="89"/>
      <c r="S117" s="90"/>
      <c r="T117" s="90"/>
      <c r="U117" s="90"/>
      <c r="V117" s="90"/>
      <c r="W117" s="90"/>
      <c r="X117" s="90"/>
      <c r="Y117" s="90"/>
      <c r="Z117" s="90"/>
      <c r="AA117" s="90"/>
      <c r="AB117" s="90"/>
      <c r="AC117" s="90"/>
      <c r="AD117" s="90"/>
      <c r="AE117" s="90"/>
      <c r="AF117" s="89"/>
      <c r="AG117" s="89"/>
      <c r="AH117" s="89"/>
    </row>
    <row r="118" spans="1:65" s="21" customFormat="1" ht="6.95" customHeight="1" x14ac:dyDescent="0.2">
      <c r="A118" s="18"/>
      <c r="B118" s="2"/>
      <c r="C118" s="18"/>
      <c r="D118" s="18"/>
      <c r="E118" s="18"/>
      <c r="F118" s="18"/>
      <c r="G118" s="18"/>
      <c r="H118" s="18"/>
      <c r="I118" s="18"/>
      <c r="J118" s="18"/>
      <c r="K118" s="18"/>
      <c r="L118" s="88"/>
      <c r="M118" s="89"/>
      <c r="N118" s="89"/>
      <c r="O118" s="89"/>
      <c r="P118" s="89"/>
      <c r="Q118" s="89"/>
      <c r="R118" s="89"/>
      <c r="S118" s="90"/>
      <c r="T118" s="90"/>
      <c r="U118" s="90"/>
      <c r="V118" s="90"/>
      <c r="W118" s="90"/>
      <c r="X118" s="90"/>
      <c r="Y118" s="90"/>
      <c r="Z118" s="90"/>
      <c r="AA118" s="90"/>
      <c r="AB118" s="90"/>
      <c r="AC118" s="90"/>
      <c r="AD118" s="90"/>
      <c r="AE118" s="90"/>
      <c r="AF118" s="89"/>
      <c r="AG118" s="89"/>
      <c r="AH118" s="89"/>
    </row>
    <row r="119" spans="1:65" s="21" customFormat="1" ht="15.2" customHeight="1" x14ac:dyDescent="0.2">
      <c r="A119" s="18"/>
      <c r="B119" s="2"/>
      <c r="C119" s="19" t="s">
        <v>11</v>
      </c>
      <c r="D119" s="18"/>
      <c r="E119" s="18"/>
      <c r="F119" s="22">
        <f>E13</f>
        <v>0</v>
      </c>
      <c r="G119" s="18"/>
      <c r="H119" s="18"/>
      <c r="I119" s="19" t="s">
        <v>15</v>
      </c>
      <c r="J119" s="11">
        <f>E19</f>
        <v>0</v>
      </c>
      <c r="K119" s="18"/>
      <c r="L119" s="88"/>
      <c r="M119" s="89"/>
      <c r="N119" s="89"/>
      <c r="O119" s="89"/>
      <c r="P119" s="89"/>
      <c r="Q119" s="89"/>
      <c r="R119" s="89"/>
      <c r="S119" s="90"/>
      <c r="T119" s="90"/>
      <c r="U119" s="90"/>
      <c r="V119" s="90"/>
      <c r="W119" s="90"/>
      <c r="X119" s="90"/>
      <c r="Y119" s="90"/>
      <c r="Z119" s="90"/>
      <c r="AA119" s="90"/>
      <c r="AB119" s="90"/>
      <c r="AC119" s="90"/>
      <c r="AD119" s="90"/>
      <c r="AE119" s="90"/>
      <c r="AF119" s="89"/>
      <c r="AG119" s="89"/>
      <c r="AH119" s="89"/>
    </row>
    <row r="120" spans="1:65" s="21" customFormat="1" ht="15.2" customHeight="1" x14ac:dyDescent="0.2">
      <c r="A120" s="18"/>
      <c r="B120" s="2"/>
      <c r="C120" s="19" t="s">
        <v>14</v>
      </c>
      <c r="D120" s="18"/>
      <c r="E120" s="18"/>
      <c r="F120" s="22" t="str">
        <f>IF(E16="","",E16)</f>
        <v/>
      </c>
      <c r="G120" s="18"/>
      <c r="H120" s="18"/>
      <c r="I120" s="19" t="s">
        <v>16</v>
      </c>
      <c r="J120" s="11">
        <f>E22</f>
        <v>0</v>
      </c>
      <c r="K120" s="18"/>
      <c r="L120" s="88"/>
      <c r="M120" s="89"/>
      <c r="N120" s="89"/>
      <c r="O120" s="89"/>
      <c r="P120" s="89"/>
      <c r="Q120" s="89"/>
      <c r="R120" s="89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89"/>
      <c r="AG120" s="89"/>
      <c r="AH120" s="89"/>
    </row>
    <row r="121" spans="1:65" s="21" customFormat="1" ht="10.35" customHeight="1" x14ac:dyDescent="0.2">
      <c r="A121" s="18"/>
      <c r="B121" s="2"/>
      <c r="C121" s="18"/>
      <c r="D121" s="18"/>
      <c r="E121" s="18"/>
      <c r="F121" s="18"/>
      <c r="G121" s="18"/>
      <c r="H121" s="18"/>
      <c r="I121" s="18"/>
      <c r="J121" s="18"/>
      <c r="K121" s="18"/>
      <c r="L121" s="88"/>
      <c r="M121" s="89"/>
      <c r="N121" s="89"/>
      <c r="O121" s="89"/>
      <c r="P121" s="89"/>
      <c r="Q121" s="89"/>
      <c r="R121" s="89"/>
      <c r="S121" s="90"/>
      <c r="T121" s="90"/>
      <c r="U121" s="90"/>
      <c r="V121" s="90"/>
      <c r="W121" s="90"/>
      <c r="X121" s="90"/>
      <c r="Y121" s="90"/>
      <c r="Z121" s="90"/>
      <c r="AA121" s="90"/>
      <c r="AB121" s="90"/>
      <c r="AC121" s="90"/>
      <c r="AD121" s="90"/>
      <c r="AE121" s="90"/>
      <c r="AF121" s="89"/>
      <c r="AG121" s="89"/>
      <c r="AH121" s="89"/>
    </row>
    <row r="122" spans="1:65" s="69" customFormat="1" ht="29.25" customHeight="1" x14ac:dyDescent="0.2">
      <c r="A122" s="63"/>
      <c r="B122" s="64"/>
      <c r="C122" s="65" t="s">
        <v>58</v>
      </c>
      <c r="D122" s="66" t="s">
        <v>39</v>
      </c>
      <c r="E122" s="66" t="s">
        <v>37</v>
      </c>
      <c r="F122" s="66" t="s">
        <v>38</v>
      </c>
      <c r="G122" s="66" t="s">
        <v>59</v>
      </c>
      <c r="H122" s="66" t="s">
        <v>60</v>
      </c>
      <c r="I122" s="66" t="s">
        <v>61</v>
      </c>
      <c r="J122" s="67" t="s">
        <v>47</v>
      </c>
      <c r="K122" s="68" t="s">
        <v>62</v>
      </c>
      <c r="L122" s="99"/>
      <c r="M122" s="100" t="s">
        <v>0</v>
      </c>
      <c r="N122" s="101" t="s">
        <v>22</v>
      </c>
      <c r="O122" s="101" t="s">
        <v>63</v>
      </c>
      <c r="P122" s="101" t="s">
        <v>64</v>
      </c>
      <c r="Q122" s="101" t="s">
        <v>65</v>
      </c>
      <c r="R122" s="101" t="s">
        <v>66</v>
      </c>
      <c r="S122" s="101" t="s">
        <v>67</v>
      </c>
      <c r="T122" s="102" t="s">
        <v>68</v>
      </c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4"/>
      <c r="AG122" s="104"/>
      <c r="AH122" s="104"/>
    </row>
    <row r="123" spans="1:65" s="21" customFormat="1" ht="22.9" customHeight="1" x14ac:dyDescent="0.25">
      <c r="A123" s="18"/>
      <c r="B123" s="2"/>
      <c r="C123" s="70" t="s">
        <v>44</v>
      </c>
      <c r="D123" s="18"/>
      <c r="E123" s="18"/>
      <c r="F123" s="18"/>
      <c r="G123" s="18"/>
      <c r="H123" s="18"/>
      <c r="I123" s="18"/>
      <c r="J123" s="146">
        <f>J125+J127+J130+J142+J139</f>
        <v>0</v>
      </c>
      <c r="K123" s="18"/>
      <c r="L123" s="105"/>
      <c r="M123" s="106"/>
      <c r="N123" s="107"/>
      <c r="O123" s="108"/>
      <c r="P123" s="109">
        <f>P124+P129+P142</f>
        <v>47.359221000000005</v>
      </c>
      <c r="Q123" s="108"/>
      <c r="R123" s="109">
        <f>R124+R129+R142</f>
        <v>0.73641319999999999</v>
      </c>
      <c r="S123" s="108"/>
      <c r="T123" s="110">
        <f>T124+T129+T142</f>
        <v>0</v>
      </c>
      <c r="U123" s="90"/>
      <c r="V123" s="90"/>
      <c r="W123" s="90"/>
      <c r="X123" s="90"/>
      <c r="Y123" s="90"/>
      <c r="Z123" s="90"/>
      <c r="AA123" s="90"/>
      <c r="AB123" s="90"/>
      <c r="AC123" s="90"/>
      <c r="AD123" s="90"/>
      <c r="AE123" s="90"/>
      <c r="AF123" s="89"/>
      <c r="AG123" s="89"/>
      <c r="AH123" s="89"/>
      <c r="AT123" s="13" t="s">
        <v>40</v>
      </c>
      <c r="AU123" s="13" t="s">
        <v>49</v>
      </c>
      <c r="BK123" s="71">
        <f>BK124+BK129+BK142</f>
        <v>0</v>
      </c>
    </row>
    <row r="124" spans="1:65" s="72" customFormat="1" ht="25.9" customHeight="1" x14ac:dyDescent="0.2">
      <c r="B124" s="73"/>
      <c r="D124" s="74" t="s">
        <v>40</v>
      </c>
      <c r="E124" s="75" t="s">
        <v>69</v>
      </c>
      <c r="F124" s="75" t="s">
        <v>70</v>
      </c>
      <c r="J124" s="145">
        <f>BK124</f>
        <v>0</v>
      </c>
      <c r="L124" s="111"/>
      <c r="M124" s="112"/>
      <c r="N124" s="113"/>
      <c r="O124" s="113"/>
      <c r="P124" s="114">
        <f>P125+P127</f>
        <v>9.7197689999999994</v>
      </c>
      <c r="Q124" s="113"/>
      <c r="R124" s="114">
        <f>R125+R127</f>
        <v>0.22247999999999998</v>
      </c>
      <c r="S124" s="113"/>
      <c r="T124" s="115">
        <f>T125+T127</f>
        <v>0</v>
      </c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R124" s="74" t="s">
        <v>42</v>
      </c>
      <c r="AT124" s="76" t="s">
        <v>40</v>
      </c>
      <c r="AU124" s="76" t="s">
        <v>41</v>
      </c>
      <c r="AY124" s="74" t="s">
        <v>71</v>
      </c>
      <c r="BK124" s="77">
        <f>BK125+BK127</f>
        <v>0</v>
      </c>
    </row>
    <row r="125" spans="1:65" s="72" customFormat="1" ht="22.9" customHeight="1" x14ac:dyDescent="0.2">
      <c r="B125" s="73"/>
      <c r="D125" s="74" t="s">
        <v>40</v>
      </c>
      <c r="E125" s="78" t="s">
        <v>72</v>
      </c>
      <c r="F125" s="133" t="s">
        <v>73</v>
      </c>
      <c r="G125" s="116"/>
      <c r="H125" s="116"/>
      <c r="J125" s="144">
        <f>BK125</f>
        <v>0</v>
      </c>
      <c r="L125" s="111"/>
      <c r="M125" s="112"/>
      <c r="N125" s="113"/>
      <c r="O125" s="113"/>
      <c r="P125" s="114">
        <f>P126</f>
        <v>9.0719999999999992</v>
      </c>
      <c r="Q125" s="113"/>
      <c r="R125" s="114">
        <f>R126</f>
        <v>0.22247999999999998</v>
      </c>
      <c r="S125" s="113"/>
      <c r="T125" s="115">
        <f>T126</f>
        <v>0</v>
      </c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R125" s="74" t="s">
        <v>42</v>
      </c>
      <c r="AT125" s="76" t="s">
        <v>40</v>
      </c>
      <c r="AU125" s="76" t="s">
        <v>42</v>
      </c>
      <c r="AY125" s="74" t="s">
        <v>71</v>
      </c>
      <c r="BK125" s="77">
        <f>BK126</f>
        <v>0</v>
      </c>
    </row>
    <row r="126" spans="1:65" s="21" customFormat="1" ht="21.75" customHeight="1" x14ac:dyDescent="0.2">
      <c r="A126" s="18"/>
      <c r="B126" s="2"/>
      <c r="C126" s="3" t="s">
        <v>72</v>
      </c>
      <c r="D126" s="3" t="s">
        <v>74</v>
      </c>
      <c r="E126" s="4" t="s">
        <v>75</v>
      </c>
      <c r="F126" s="134" t="s">
        <v>139</v>
      </c>
      <c r="G126" s="135" t="s">
        <v>76</v>
      </c>
      <c r="H126" s="136">
        <v>36</v>
      </c>
      <c r="I126" s="9"/>
      <c r="J126" s="136">
        <f>ROUND(I126*H126,3)</f>
        <v>0</v>
      </c>
      <c r="K126" s="5"/>
      <c r="L126" s="105"/>
      <c r="M126" s="117" t="s">
        <v>0</v>
      </c>
      <c r="N126" s="118" t="s">
        <v>24</v>
      </c>
      <c r="O126" s="119">
        <v>0.252</v>
      </c>
      <c r="P126" s="119">
        <f>O126*H126</f>
        <v>9.0719999999999992</v>
      </c>
      <c r="Q126" s="119">
        <v>6.1799999999999997E-3</v>
      </c>
      <c r="R126" s="119">
        <f>Q126*H126</f>
        <v>0.22247999999999998</v>
      </c>
      <c r="S126" s="119">
        <v>0</v>
      </c>
      <c r="T126" s="120">
        <f>S126*H126</f>
        <v>0</v>
      </c>
      <c r="U126" s="90"/>
      <c r="V126" s="90"/>
      <c r="W126" s="90"/>
      <c r="X126" s="90"/>
      <c r="Y126" s="90"/>
      <c r="Z126" s="90"/>
      <c r="AA126" s="90"/>
      <c r="AB126" s="90"/>
      <c r="AC126" s="90"/>
      <c r="AD126" s="90"/>
      <c r="AE126" s="90"/>
      <c r="AF126" s="89"/>
      <c r="AG126" s="89"/>
      <c r="AH126" s="89"/>
      <c r="AR126" s="79" t="s">
        <v>77</v>
      </c>
      <c r="AT126" s="79" t="s">
        <v>74</v>
      </c>
      <c r="AU126" s="79" t="s">
        <v>78</v>
      </c>
      <c r="AY126" s="13" t="s">
        <v>71</v>
      </c>
      <c r="BE126" s="80">
        <f>IF(N126="základná",J126,0)</f>
        <v>0</v>
      </c>
      <c r="BF126" s="80">
        <f>IF(N126="znížená",J126,0)</f>
        <v>0</v>
      </c>
      <c r="BG126" s="80">
        <f>IF(N126="zákl. prenesená",J126,0)</f>
        <v>0</v>
      </c>
      <c r="BH126" s="80">
        <f>IF(N126="zníž. prenesená",J126,0)</f>
        <v>0</v>
      </c>
      <c r="BI126" s="80">
        <f>IF(N126="nulová",J126,0)</f>
        <v>0</v>
      </c>
      <c r="BJ126" s="13" t="s">
        <v>78</v>
      </c>
      <c r="BK126" s="81">
        <f>ROUND(I126*H126,3)</f>
        <v>0</v>
      </c>
      <c r="BL126" s="13" t="s">
        <v>77</v>
      </c>
      <c r="BM126" s="79" t="s">
        <v>79</v>
      </c>
    </row>
    <row r="127" spans="1:65" s="72" customFormat="1" ht="22.9" customHeight="1" x14ac:dyDescent="0.2">
      <c r="B127" s="73"/>
      <c r="D127" s="74" t="s">
        <v>40</v>
      </c>
      <c r="E127" s="78" t="s">
        <v>80</v>
      </c>
      <c r="F127" s="133" t="s">
        <v>81</v>
      </c>
      <c r="G127" s="116"/>
      <c r="H127" s="116"/>
      <c r="J127" s="144">
        <f>BK127</f>
        <v>0</v>
      </c>
      <c r="L127" s="111"/>
      <c r="M127" s="112"/>
      <c r="N127" s="113"/>
      <c r="O127" s="113"/>
      <c r="P127" s="114">
        <f>P128</f>
        <v>0.64776900000000004</v>
      </c>
      <c r="Q127" s="113"/>
      <c r="R127" s="114">
        <f>R128</f>
        <v>0</v>
      </c>
      <c r="S127" s="113"/>
      <c r="T127" s="115">
        <f>T128</f>
        <v>0</v>
      </c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R127" s="74" t="s">
        <v>42</v>
      </c>
      <c r="AT127" s="76" t="s">
        <v>40</v>
      </c>
      <c r="AU127" s="76" t="s">
        <v>42</v>
      </c>
      <c r="AY127" s="74" t="s">
        <v>71</v>
      </c>
      <c r="BK127" s="77">
        <f>BK128</f>
        <v>0</v>
      </c>
    </row>
    <row r="128" spans="1:65" s="21" customFormat="1" ht="21.75" customHeight="1" x14ac:dyDescent="0.2">
      <c r="A128" s="18"/>
      <c r="B128" s="2"/>
      <c r="C128" s="3" t="s">
        <v>82</v>
      </c>
      <c r="D128" s="3" t="s">
        <v>74</v>
      </c>
      <c r="E128" s="4" t="s">
        <v>83</v>
      </c>
      <c r="F128" s="134" t="s">
        <v>84</v>
      </c>
      <c r="G128" s="135" t="s">
        <v>85</v>
      </c>
      <c r="H128" s="136">
        <v>0.26300000000000001</v>
      </c>
      <c r="I128" s="9"/>
      <c r="J128" s="136">
        <f>ROUND(I128*H128,3)</f>
        <v>0</v>
      </c>
      <c r="K128" s="5"/>
      <c r="L128" s="105"/>
      <c r="M128" s="117" t="s">
        <v>0</v>
      </c>
      <c r="N128" s="118" t="s">
        <v>24</v>
      </c>
      <c r="O128" s="119">
        <v>2.4630000000000001</v>
      </c>
      <c r="P128" s="119">
        <f>O128*H128</f>
        <v>0.64776900000000004</v>
      </c>
      <c r="Q128" s="119">
        <v>0</v>
      </c>
      <c r="R128" s="119">
        <f>Q128*H128</f>
        <v>0</v>
      </c>
      <c r="S128" s="119">
        <v>0</v>
      </c>
      <c r="T128" s="120">
        <f>S128*H128</f>
        <v>0</v>
      </c>
      <c r="U128" s="90"/>
      <c r="V128" s="90"/>
      <c r="W128" s="90"/>
      <c r="X128" s="90"/>
      <c r="Y128" s="90"/>
      <c r="Z128" s="90"/>
      <c r="AA128" s="90"/>
      <c r="AB128" s="90"/>
      <c r="AC128" s="90"/>
      <c r="AD128" s="90"/>
      <c r="AE128" s="90"/>
      <c r="AF128" s="89"/>
      <c r="AG128" s="89"/>
      <c r="AH128" s="89"/>
      <c r="AR128" s="79" t="s">
        <v>77</v>
      </c>
      <c r="AT128" s="79" t="s">
        <v>74</v>
      </c>
      <c r="AU128" s="79" t="s">
        <v>78</v>
      </c>
      <c r="AY128" s="13" t="s">
        <v>71</v>
      </c>
      <c r="BE128" s="80">
        <f>IF(N128="základná",J128,0)</f>
        <v>0</v>
      </c>
      <c r="BF128" s="80">
        <f>IF(N128="znížená",J128,0)</f>
        <v>0</v>
      </c>
      <c r="BG128" s="80">
        <f>IF(N128="zákl. prenesená",J128,0)</f>
        <v>0</v>
      </c>
      <c r="BH128" s="80">
        <f>IF(N128="zníž. prenesená",J128,0)</f>
        <v>0</v>
      </c>
      <c r="BI128" s="80">
        <f>IF(N128="nulová",J128,0)</f>
        <v>0</v>
      </c>
      <c r="BJ128" s="13" t="s">
        <v>78</v>
      </c>
      <c r="BK128" s="81">
        <f>ROUND(I128*H128,3)</f>
        <v>0</v>
      </c>
      <c r="BL128" s="13" t="s">
        <v>77</v>
      </c>
      <c r="BM128" s="79" t="s">
        <v>86</v>
      </c>
    </row>
    <row r="129" spans="1:65" s="72" customFormat="1" ht="25.9" customHeight="1" x14ac:dyDescent="0.2">
      <c r="B129" s="73"/>
      <c r="D129" s="74" t="s">
        <v>40</v>
      </c>
      <c r="E129" s="75" t="s">
        <v>87</v>
      </c>
      <c r="F129" s="137" t="s">
        <v>88</v>
      </c>
      <c r="G129" s="116"/>
      <c r="H129" s="116"/>
      <c r="J129" s="145">
        <f>BK129</f>
        <v>0</v>
      </c>
      <c r="L129" s="111"/>
      <c r="M129" s="112"/>
      <c r="N129" s="113"/>
      <c r="O129" s="113"/>
      <c r="P129" s="114">
        <f>P130+P139</f>
        <v>37.639452000000006</v>
      </c>
      <c r="Q129" s="113"/>
      <c r="R129" s="114">
        <f>R130+R139</f>
        <v>0.51393319999999998</v>
      </c>
      <c r="S129" s="113"/>
      <c r="T129" s="115">
        <f>T130+T139</f>
        <v>0</v>
      </c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R129" s="74" t="s">
        <v>78</v>
      </c>
      <c r="AT129" s="76" t="s">
        <v>40</v>
      </c>
      <c r="AU129" s="76" t="s">
        <v>41</v>
      </c>
      <c r="AY129" s="74" t="s">
        <v>71</v>
      </c>
      <c r="BK129" s="77">
        <f>BK130+BK139</f>
        <v>0</v>
      </c>
    </row>
    <row r="130" spans="1:65" s="72" customFormat="1" ht="22.9" customHeight="1" x14ac:dyDescent="0.2">
      <c r="B130" s="73"/>
      <c r="D130" s="74" t="s">
        <v>40</v>
      </c>
      <c r="E130" s="78" t="s">
        <v>89</v>
      </c>
      <c r="F130" s="133" t="s">
        <v>90</v>
      </c>
      <c r="G130" s="116"/>
      <c r="H130" s="116"/>
      <c r="J130" s="144">
        <f>SUM(J131:J138)</f>
        <v>0</v>
      </c>
      <c r="L130" s="111"/>
      <c r="M130" s="112"/>
      <c r="N130" s="113"/>
      <c r="O130" s="113"/>
      <c r="P130" s="114">
        <f>SUM(P131:P138)</f>
        <v>35.026102000000002</v>
      </c>
      <c r="Q130" s="113"/>
      <c r="R130" s="114">
        <f>SUM(R131:R138)</f>
        <v>0.50553320000000002</v>
      </c>
      <c r="S130" s="113"/>
      <c r="T130" s="115">
        <f>SUM(T131:T138)</f>
        <v>0</v>
      </c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R130" s="74" t="s">
        <v>78</v>
      </c>
      <c r="AT130" s="76" t="s">
        <v>40</v>
      </c>
      <c r="AU130" s="76" t="s">
        <v>42</v>
      </c>
      <c r="AY130" s="74" t="s">
        <v>71</v>
      </c>
      <c r="BK130" s="77">
        <f>SUM(BK131:BK138)</f>
        <v>0</v>
      </c>
    </row>
    <row r="131" spans="1:65" s="21" customFormat="1" ht="16.5" customHeight="1" x14ac:dyDescent="0.2">
      <c r="A131" s="18"/>
      <c r="B131" s="2"/>
      <c r="C131" s="3" t="s">
        <v>91</v>
      </c>
      <c r="D131" s="3" t="s">
        <v>74</v>
      </c>
      <c r="E131" s="4" t="s">
        <v>92</v>
      </c>
      <c r="F131" s="134" t="s">
        <v>93</v>
      </c>
      <c r="G131" s="135" t="s">
        <v>94</v>
      </c>
      <c r="H131" s="136">
        <v>1</v>
      </c>
      <c r="I131" s="9"/>
      <c r="J131" s="136">
        <f>ROUND(I131*H131,3)</f>
        <v>0</v>
      </c>
      <c r="K131" s="5"/>
      <c r="L131" s="105"/>
      <c r="M131" s="117" t="s">
        <v>0</v>
      </c>
      <c r="N131" s="118" t="s">
        <v>24</v>
      </c>
      <c r="O131" s="119">
        <v>1.1819999999999999</v>
      </c>
      <c r="P131" s="119">
        <f>O131*H131</f>
        <v>1.1819999999999999</v>
      </c>
      <c r="Q131" s="119">
        <v>4.0849999999999997E-2</v>
      </c>
      <c r="R131" s="119">
        <f>Q131*H131</f>
        <v>4.0849999999999997E-2</v>
      </c>
      <c r="S131" s="119">
        <v>0</v>
      </c>
      <c r="T131" s="120">
        <f>S131*H131</f>
        <v>0</v>
      </c>
      <c r="U131" s="90"/>
      <c r="V131" s="90"/>
      <c r="W131" s="90"/>
      <c r="X131" s="90"/>
      <c r="Y131" s="90"/>
      <c r="Z131" s="90"/>
      <c r="AA131" s="90"/>
      <c r="AB131" s="90"/>
      <c r="AC131" s="90"/>
      <c r="AD131" s="90"/>
      <c r="AE131" s="90"/>
      <c r="AF131" s="89"/>
      <c r="AG131" s="89"/>
      <c r="AH131" s="89"/>
      <c r="AR131" s="79" t="s">
        <v>77</v>
      </c>
      <c r="AT131" s="79" t="s">
        <v>74</v>
      </c>
      <c r="AU131" s="79" t="s">
        <v>78</v>
      </c>
      <c r="AY131" s="13" t="s">
        <v>71</v>
      </c>
      <c r="BE131" s="80">
        <f>IF(N131="základná",J131,0)</f>
        <v>0</v>
      </c>
      <c r="BF131" s="80">
        <f>IF(N131="znížená",J131,0)</f>
        <v>0</v>
      </c>
      <c r="BG131" s="80">
        <f>IF(N131="zákl. prenesená",J131,0)</f>
        <v>0</v>
      </c>
      <c r="BH131" s="80">
        <f>IF(N131="zníž. prenesená",J131,0)</f>
        <v>0</v>
      </c>
      <c r="BI131" s="80">
        <f>IF(N131="nulová",J131,0)</f>
        <v>0</v>
      </c>
      <c r="BJ131" s="13" t="s">
        <v>78</v>
      </c>
      <c r="BK131" s="81">
        <f>ROUND(I131*H131,3)</f>
        <v>0</v>
      </c>
      <c r="BL131" s="13" t="s">
        <v>77</v>
      </c>
      <c r="BM131" s="79" t="s">
        <v>95</v>
      </c>
    </row>
    <row r="132" spans="1:65" s="21" customFormat="1" ht="16.5" customHeight="1" x14ac:dyDescent="0.2">
      <c r="A132" s="18"/>
      <c r="B132" s="2"/>
      <c r="C132" s="3" t="s">
        <v>77</v>
      </c>
      <c r="D132" s="3" t="s">
        <v>74</v>
      </c>
      <c r="E132" s="4" t="s">
        <v>96</v>
      </c>
      <c r="F132" s="134" t="s">
        <v>97</v>
      </c>
      <c r="G132" s="135" t="s">
        <v>76</v>
      </c>
      <c r="H132" s="136">
        <v>31</v>
      </c>
      <c r="I132" s="9"/>
      <c r="J132" s="136">
        <f>ROUND(I132*H132,3)</f>
        <v>0</v>
      </c>
      <c r="K132" s="5"/>
      <c r="L132" s="105"/>
      <c r="M132" s="117" t="s">
        <v>0</v>
      </c>
      <c r="N132" s="118" t="s">
        <v>24</v>
      </c>
      <c r="O132" s="119">
        <v>0.83899999999999997</v>
      </c>
      <c r="P132" s="119">
        <f>O132*H132</f>
        <v>26.009</v>
      </c>
      <c r="Q132" s="119">
        <v>1.2279999999999999E-2</v>
      </c>
      <c r="R132" s="119">
        <f>Q132*H132</f>
        <v>0.38067999999999996</v>
      </c>
      <c r="S132" s="119">
        <v>0</v>
      </c>
      <c r="T132" s="120">
        <f>S132*H132</f>
        <v>0</v>
      </c>
      <c r="U132" s="90"/>
      <c r="V132" s="90"/>
      <c r="W132" s="90"/>
      <c r="X132" s="90"/>
      <c r="Y132" s="90"/>
      <c r="Z132" s="90"/>
      <c r="AA132" s="90"/>
      <c r="AB132" s="90"/>
      <c r="AC132" s="90"/>
      <c r="AD132" s="90"/>
      <c r="AE132" s="90"/>
      <c r="AF132" s="89"/>
      <c r="AG132" s="89"/>
      <c r="AH132" s="89"/>
      <c r="AR132" s="79" t="s">
        <v>98</v>
      </c>
      <c r="AT132" s="79" t="s">
        <v>74</v>
      </c>
      <c r="AU132" s="79" t="s">
        <v>78</v>
      </c>
      <c r="AY132" s="13" t="s">
        <v>71</v>
      </c>
      <c r="BE132" s="80">
        <f>IF(N132="základná",J132,0)</f>
        <v>0</v>
      </c>
      <c r="BF132" s="80">
        <f>IF(N132="znížená",J132,0)</f>
        <v>0</v>
      </c>
      <c r="BG132" s="80">
        <f>IF(N132="zákl. prenesená",J132,0)</f>
        <v>0</v>
      </c>
      <c r="BH132" s="80">
        <f>IF(N132="zníž. prenesená",J132,0)</f>
        <v>0</v>
      </c>
      <c r="BI132" s="80">
        <f>IF(N132="nulová",J132,0)</f>
        <v>0</v>
      </c>
      <c r="BJ132" s="13" t="s">
        <v>78</v>
      </c>
      <c r="BK132" s="81">
        <f>ROUND(I132*H132,3)</f>
        <v>0</v>
      </c>
      <c r="BL132" s="13" t="s">
        <v>98</v>
      </c>
      <c r="BM132" s="79" t="s">
        <v>99</v>
      </c>
    </row>
    <row r="133" spans="1:65" s="21" customFormat="1" ht="33" customHeight="1" x14ac:dyDescent="0.2">
      <c r="A133" s="18"/>
      <c r="B133" s="2"/>
      <c r="C133" s="3" t="s">
        <v>100</v>
      </c>
      <c r="D133" s="3" t="s">
        <v>74</v>
      </c>
      <c r="E133" s="4" t="s">
        <v>101</v>
      </c>
      <c r="F133" s="134" t="s">
        <v>102</v>
      </c>
      <c r="G133" s="135" t="s">
        <v>103</v>
      </c>
      <c r="H133" s="136">
        <v>16</v>
      </c>
      <c r="I133" s="9"/>
      <c r="J133" s="136">
        <f>ROUND(I133*H133,3)</f>
        <v>0</v>
      </c>
      <c r="K133" s="5"/>
      <c r="L133" s="105"/>
      <c r="M133" s="117" t="s">
        <v>0</v>
      </c>
      <c r="N133" s="118" t="s">
        <v>24</v>
      </c>
      <c r="O133" s="119">
        <v>0.29348000000000002</v>
      </c>
      <c r="P133" s="119">
        <f>O133*H133</f>
        <v>4.6956800000000003</v>
      </c>
      <c r="Q133" s="119">
        <v>2.5100000000000001E-3</v>
      </c>
      <c r="R133" s="119">
        <f>Q133*H133</f>
        <v>4.0160000000000001E-2</v>
      </c>
      <c r="S133" s="119">
        <v>0</v>
      </c>
      <c r="T133" s="120">
        <f>S133*H133</f>
        <v>0</v>
      </c>
      <c r="U133" s="90"/>
      <c r="V133" s="90"/>
      <c r="W133" s="90"/>
      <c r="X133" s="90"/>
      <c r="Y133" s="90"/>
      <c r="Z133" s="90"/>
      <c r="AA133" s="90"/>
      <c r="AB133" s="90"/>
      <c r="AC133" s="90"/>
      <c r="AD133" s="90"/>
      <c r="AE133" s="90"/>
      <c r="AF133" s="89"/>
      <c r="AG133" s="89"/>
      <c r="AH133" s="89"/>
      <c r="AR133" s="79" t="s">
        <v>98</v>
      </c>
      <c r="AT133" s="79" t="s">
        <v>74</v>
      </c>
      <c r="AU133" s="79" t="s">
        <v>78</v>
      </c>
      <c r="AY133" s="13" t="s">
        <v>71</v>
      </c>
      <c r="BE133" s="80">
        <f>IF(N133="základná",J133,0)</f>
        <v>0</v>
      </c>
      <c r="BF133" s="80">
        <f>IF(N133="znížená",J133,0)</f>
        <v>0</v>
      </c>
      <c r="BG133" s="80">
        <f>IF(N133="zákl. prenesená",J133,0)</f>
        <v>0</v>
      </c>
      <c r="BH133" s="80">
        <f>IF(N133="zníž. prenesená",J133,0)</f>
        <v>0</v>
      </c>
      <c r="BI133" s="80">
        <f>IF(N133="nulová",J133,0)</f>
        <v>0</v>
      </c>
      <c r="BJ133" s="13" t="s">
        <v>78</v>
      </c>
      <c r="BK133" s="81">
        <f>ROUND(I133*H133,3)</f>
        <v>0</v>
      </c>
      <c r="BL133" s="13" t="s">
        <v>98</v>
      </c>
      <c r="BM133" s="79" t="s">
        <v>104</v>
      </c>
    </row>
    <row r="134" spans="1:65" s="21" customFormat="1" ht="22.5" customHeight="1" x14ac:dyDescent="0.2">
      <c r="A134" s="18"/>
      <c r="B134" s="2"/>
      <c r="C134" s="3"/>
      <c r="D134" s="3"/>
      <c r="E134" s="4"/>
      <c r="F134" s="134" t="s">
        <v>140</v>
      </c>
      <c r="G134" s="135" t="s">
        <v>103</v>
      </c>
      <c r="H134" s="136">
        <v>2.5</v>
      </c>
      <c r="I134" s="9"/>
      <c r="J134" s="136">
        <f>H134*I134</f>
        <v>0</v>
      </c>
      <c r="K134" s="5"/>
      <c r="L134" s="105"/>
      <c r="M134" s="117"/>
      <c r="N134" s="118"/>
      <c r="O134" s="119"/>
      <c r="P134" s="119"/>
      <c r="Q134" s="119"/>
      <c r="R134" s="119"/>
      <c r="S134" s="119"/>
      <c r="T134" s="120"/>
      <c r="U134" s="90"/>
      <c r="V134" s="90"/>
      <c r="W134" s="90"/>
      <c r="X134" s="90"/>
      <c r="Y134" s="90"/>
      <c r="Z134" s="90"/>
      <c r="AA134" s="90"/>
      <c r="AB134" s="90"/>
      <c r="AC134" s="90"/>
      <c r="AD134" s="90"/>
      <c r="AE134" s="90"/>
      <c r="AF134" s="89"/>
      <c r="AG134" s="89"/>
      <c r="AH134" s="89"/>
      <c r="AR134" s="79"/>
      <c r="AT134" s="79"/>
      <c r="AU134" s="79"/>
      <c r="AY134" s="13"/>
      <c r="BE134" s="80"/>
      <c r="BF134" s="80"/>
      <c r="BG134" s="80"/>
      <c r="BH134" s="80"/>
      <c r="BI134" s="80"/>
      <c r="BJ134" s="13"/>
      <c r="BK134" s="81"/>
      <c r="BL134" s="13"/>
      <c r="BM134" s="79"/>
    </row>
    <row r="135" spans="1:65" s="21" customFormat="1" ht="21.75" customHeight="1" x14ac:dyDescent="0.2">
      <c r="A135" s="18"/>
      <c r="B135" s="2"/>
      <c r="C135" s="6" t="s">
        <v>105</v>
      </c>
      <c r="D135" s="6" t="s">
        <v>106</v>
      </c>
      <c r="E135" s="7" t="s">
        <v>107</v>
      </c>
      <c r="F135" s="138" t="s">
        <v>108</v>
      </c>
      <c r="G135" s="139" t="s">
        <v>76</v>
      </c>
      <c r="H135" s="140">
        <v>4.9139999999999997</v>
      </c>
      <c r="I135" s="10"/>
      <c r="J135" s="140">
        <f>ROUND(I135*H135,3)</f>
        <v>0</v>
      </c>
      <c r="K135" s="8"/>
      <c r="L135" s="121"/>
      <c r="M135" s="122" t="s">
        <v>0</v>
      </c>
      <c r="N135" s="123" t="s">
        <v>24</v>
      </c>
      <c r="O135" s="119">
        <v>0</v>
      </c>
      <c r="P135" s="119">
        <f>O135*H135</f>
        <v>0</v>
      </c>
      <c r="Q135" s="119">
        <v>8.8000000000000005E-3</v>
      </c>
      <c r="R135" s="119">
        <f>Q135*H135</f>
        <v>4.3243200000000002E-2</v>
      </c>
      <c r="S135" s="119">
        <v>0</v>
      </c>
      <c r="T135" s="120">
        <f>S135*H135</f>
        <v>0</v>
      </c>
      <c r="U135" s="90"/>
      <c r="V135" s="90"/>
      <c r="W135" s="90"/>
      <c r="X135" s="90"/>
      <c r="Y135" s="90"/>
      <c r="Z135" s="90"/>
      <c r="AA135" s="90"/>
      <c r="AB135" s="90"/>
      <c r="AC135" s="90"/>
      <c r="AD135" s="90"/>
      <c r="AE135" s="90"/>
      <c r="AF135" s="89"/>
      <c r="AG135" s="89"/>
      <c r="AH135" s="89"/>
      <c r="AR135" s="79" t="s">
        <v>109</v>
      </c>
      <c r="AT135" s="79" t="s">
        <v>106</v>
      </c>
      <c r="AU135" s="79" t="s">
        <v>78</v>
      </c>
      <c r="AY135" s="13" t="s">
        <v>71</v>
      </c>
      <c r="BE135" s="80">
        <f>IF(N135="základná",J135,0)</f>
        <v>0</v>
      </c>
      <c r="BF135" s="80">
        <f>IF(N135="znížená",J135,0)</f>
        <v>0</v>
      </c>
      <c r="BG135" s="80">
        <f>IF(N135="zákl. prenesená",J135,0)</f>
        <v>0</v>
      </c>
      <c r="BH135" s="80">
        <f>IF(N135="zníž. prenesená",J135,0)</f>
        <v>0</v>
      </c>
      <c r="BI135" s="80">
        <f>IF(N135="nulová",J135,0)</f>
        <v>0</v>
      </c>
      <c r="BJ135" s="13" t="s">
        <v>78</v>
      </c>
      <c r="BK135" s="81">
        <f>ROUND(I135*H135,3)</f>
        <v>0</v>
      </c>
      <c r="BL135" s="13" t="s">
        <v>98</v>
      </c>
      <c r="BM135" s="79" t="s">
        <v>110</v>
      </c>
    </row>
    <row r="136" spans="1:65" s="82" customFormat="1" ht="22.5" x14ac:dyDescent="0.2">
      <c r="B136" s="83"/>
      <c r="D136" s="84" t="s">
        <v>111</v>
      </c>
      <c r="F136" s="141" t="s">
        <v>112</v>
      </c>
      <c r="G136" s="128"/>
      <c r="H136" s="142">
        <v>4.9139999999999997</v>
      </c>
      <c r="J136" s="128"/>
      <c r="L136" s="124"/>
      <c r="M136" s="125"/>
      <c r="N136" s="126"/>
      <c r="O136" s="126"/>
      <c r="P136" s="126"/>
      <c r="Q136" s="126"/>
      <c r="R136" s="126"/>
      <c r="S136" s="126"/>
      <c r="T136" s="127"/>
      <c r="U136" s="128"/>
      <c r="V136" s="128"/>
      <c r="W136" s="128"/>
      <c r="X136" s="128"/>
      <c r="Y136" s="128"/>
      <c r="Z136" s="128"/>
      <c r="AA136" s="128"/>
      <c r="AB136" s="128"/>
      <c r="AC136" s="128"/>
      <c r="AD136" s="128"/>
      <c r="AE136" s="128"/>
      <c r="AF136" s="128"/>
      <c r="AG136" s="128"/>
      <c r="AH136" s="128"/>
      <c r="AT136" s="85" t="s">
        <v>111</v>
      </c>
      <c r="AU136" s="85" t="s">
        <v>78</v>
      </c>
      <c r="AV136" s="82" t="s">
        <v>78</v>
      </c>
      <c r="AW136" s="82" t="s">
        <v>1</v>
      </c>
      <c r="AX136" s="82" t="s">
        <v>42</v>
      </c>
      <c r="AY136" s="85" t="s">
        <v>71</v>
      </c>
    </row>
    <row r="137" spans="1:65" s="21" customFormat="1" ht="21.75" customHeight="1" x14ac:dyDescent="0.2">
      <c r="A137" s="18"/>
      <c r="B137" s="2"/>
      <c r="C137" s="3" t="s">
        <v>113</v>
      </c>
      <c r="D137" s="3" t="s">
        <v>74</v>
      </c>
      <c r="E137" s="4" t="s">
        <v>114</v>
      </c>
      <c r="F137" s="134" t="s">
        <v>115</v>
      </c>
      <c r="G137" s="135" t="s">
        <v>103</v>
      </c>
      <c r="H137" s="136">
        <v>12</v>
      </c>
      <c r="I137" s="9"/>
      <c r="J137" s="136">
        <f>ROUND(I137*H137,3)</f>
        <v>0</v>
      </c>
      <c r="K137" s="5"/>
      <c r="L137" s="105"/>
      <c r="M137" s="117" t="s">
        <v>0</v>
      </c>
      <c r="N137" s="118" t="s">
        <v>24</v>
      </c>
      <c r="O137" s="119">
        <v>0.10019</v>
      </c>
      <c r="P137" s="119">
        <f>O137*H137</f>
        <v>1.20228</v>
      </c>
      <c r="Q137" s="119">
        <v>5.0000000000000002E-5</v>
      </c>
      <c r="R137" s="119">
        <f>Q137*H137</f>
        <v>6.0000000000000006E-4</v>
      </c>
      <c r="S137" s="119">
        <v>0</v>
      </c>
      <c r="T137" s="120">
        <f>S137*H137</f>
        <v>0</v>
      </c>
      <c r="U137" s="90"/>
      <c r="V137" s="90"/>
      <c r="W137" s="90"/>
      <c r="X137" s="90"/>
      <c r="Y137" s="90"/>
      <c r="Z137" s="90"/>
      <c r="AA137" s="90"/>
      <c r="AB137" s="90"/>
      <c r="AC137" s="90"/>
      <c r="AD137" s="90"/>
      <c r="AE137" s="90"/>
      <c r="AF137" s="89"/>
      <c r="AG137" s="89"/>
      <c r="AH137" s="89"/>
      <c r="AR137" s="79" t="s">
        <v>98</v>
      </c>
      <c r="AT137" s="79" t="s">
        <v>74</v>
      </c>
      <c r="AU137" s="79" t="s">
        <v>78</v>
      </c>
      <c r="AY137" s="13" t="s">
        <v>71</v>
      </c>
      <c r="BE137" s="80">
        <f>IF(N137="základná",J137,0)</f>
        <v>0</v>
      </c>
      <c r="BF137" s="80">
        <f>IF(N137="znížená",J137,0)</f>
        <v>0</v>
      </c>
      <c r="BG137" s="80">
        <f>IF(N137="zákl. prenesená",J137,0)</f>
        <v>0</v>
      </c>
      <c r="BH137" s="80">
        <f>IF(N137="zníž. prenesená",J137,0)</f>
        <v>0</v>
      </c>
      <c r="BI137" s="80">
        <f>IF(N137="nulová",J137,0)</f>
        <v>0</v>
      </c>
      <c r="BJ137" s="13" t="s">
        <v>78</v>
      </c>
      <c r="BK137" s="81">
        <f>ROUND(I137*H137,3)</f>
        <v>0</v>
      </c>
      <c r="BL137" s="13" t="s">
        <v>98</v>
      </c>
      <c r="BM137" s="79" t="s">
        <v>116</v>
      </c>
    </row>
    <row r="138" spans="1:65" s="21" customFormat="1" ht="21.75" customHeight="1" x14ac:dyDescent="0.2">
      <c r="A138" s="18"/>
      <c r="B138" s="2"/>
      <c r="C138" s="3" t="s">
        <v>117</v>
      </c>
      <c r="D138" s="3" t="s">
        <v>74</v>
      </c>
      <c r="E138" s="4" t="s">
        <v>118</v>
      </c>
      <c r="F138" s="134" t="s">
        <v>119</v>
      </c>
      <c r="G138" s="135" t="s">
        <v>85</v>
      </c>
      <c r="H138" s="136">
        <v>0.52200000000000002</v>
      </c>
      <c r="I138" s="9"/>
      <c r="J138" s="136">
        <f>ROUND(I138*H138,3)</f>
        <v>0</v>
      </c>
      <c r="K138" s="5"/>
      <c r="L138" s="105"/>
      <c r="M138" s="117" t="s">
        <v>0</v>
      </c>
      <c r="N138" s="118" t="s">
        <v>24</v>
      </c>
      <c r="O138" s="119">
        <v>3.7109999999999999</v>
      </c>
      <c r="P138" s="119">
        <f>O138*H138</f>
        <v>1.9371419999999999</v>
      </c>
      <c r="Q138" s="119">
        <v>0</v>
      </c>
      <c r="R138" s="119">
        <f>Q138*H138</f>
        <v>0</v>
      </c>
      <c r="S138" s="119">
        <v>0</v>
      </c>
      <c r="T138" s="120">
        <f>S138*H138</f>
        <v>0</v>
      </c>
      <c r="U138" s="90"/>
      <c r="V138" s="90"/>
      <c r="W138" s="90"/>
      <c r="X138" s="90"/>
      <c r="Y138" s="90"/>
      <c r="Z138" s="90"/>
      <c r="AA138" s="90"/>
      <c r="AB138" s="90"/>
      <c r="AC138" s="90"/>
      <c r="AD138" s="90"/>
      <c r="AE138" s="90"/>
      <c r="AF138" s="89"/>
      <c r="AG138" s="89"/>
      <c r="AH138" s="89"/>
      <c r="AR138" s="79" t="s">
        <v>98</v>
      </c>
      <c r="AT138" s="79" t="s">
        <v>74</v>
      </c>
      <c r="AU138" s="79" t="s">
        <v>78</v>
      </c>
      <c r="AY138" s="13" t="s">
        <v>71</v>
      </c>
      <c r="BE138" s="80">
        <f>IF(N138="základná",J138,0)</f>
        <v>0</v>
      </c>
      <c r="BF138" s="80">
        <f>IF(N138="znížená",J138,0)</f>
        <v>0</v>
      </c>
      <c r="BG138" s="80">
        <f>IF(N138="zákl. prenesená",J138,0)</f>
        <v>0</v>
      </c>
      <c r="BH138" s="80">
        <f>IF(N138="zníž. prenesená",J138,0)</f>
        <v>0</v>
      </c>
      <c r="BI138" s="80">
        <f>IF(N138="nulová",J138,0)</f>
        <v>0</v>
      </c>
      <c r="BJ138" s="13" t="s">
        <v>78</v>
      </c>
      <c r="BK138" s="81">
        <f>ROUND(I138*H138,3)</f>
        <v>0</v>
      </c>
      <c r="BL138" s="13" t="s">
        <v>98</v>
      </c>
      <c r="BM138" s="79" t="s">
        <v>120</v>
      </c>
    </row>
    <row r="139" spans="1:65" s="72" customFormat="1" ht="22.9" customHeight="1" x14ac:dyDescent="0.2">
      <c r="B139" s="73"/>
      <c r="D139" s="74" t="s">
        <v>40</v>
      </c>
      <c r="E139" s="78" t="s">
        <v>121</v>
      </c>
      <c r="F139" s="133" t="s">
        <v>122</v>
      </c>
      <c r="G139" s="116"/>
      <c r="H139" s="116"/>
      <c r="J139" s="144">
        <f>BK139</f>
        <v>0</v>
      </c>
      <c r="L139" s="111"/>
      <c r="M139" s="112"/>
      <c r="N139" s="113"/>
      <c r="O139" s="113"/>
      <c r="P139" s="114">
        <f>SUM(P140:P141)</f>
        <v>2.6133500000000005</v>
      </c>
      <c r="Q139" s="113"/>
      <c r="R139" s="114">
        <f>SUM(R140:R141)</f>
        <v>8.4000000000000012E-3</v>
      </c>
      <c r="S139" s="113"/>
      <c r="T139" s="115">
        <f>SUM(T140:T141)</f>
        <v>0</v>
      </c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R139" s="74" t="s">
        <v>78</v>
      </c>
      <c r="AT139" s="76" t="s">
        <v>40</v>
      </c>
      <c r="AU139" s="76" t="s">
        <v>42</v>
      </c>
      <c r="AY139" s="74" t="s">
        <v>71</v>
      </c>
      <c r="BK139" s="77">
        <f>SUM(BK140:BK141)</f>
        <v>0</v>
      </c>
    </row>
    <row r="140" spans="1:65" s="21" customFormat="1" ht="21.75" customHeight="1" x14ac:dyDescent="0.2">
      <c r="A140" s="18"/>
      <c r="B140" s="2"/>
      <c r="C140" s="3" t="s">
        <v>123</v>
      </c>
      <c r="D140" s="3" t="s">
        <v>74</v>
      </c>
      <c r="E140" s="4" t="s">
        <v>124</v>
      </c>
      <c r="F140" s="134" t="s">
        <v>125</v>
      </c>
      <c r="G140" s="135" t="s">
        <v>76</v>
      </c>
      <c r="H140" s="136">
        <v>5</v>
      </c>
      <c r="I140" s="9"/>
      <c r="J140" s="136">
        <f>ROUND(I140*H140,3)</f>
        <v>0</v>
      </c>
      <c r="K140" s="5"/>
      <c r="L140" s="105"/>
      <c r="M140" s="117" t="s">
        <v>0</v>
      </c>
      <c r="N140" s="118" t="s">
        <v>24</v>
      </c>
      <c r="O140" s="119">
        <v>6.5070000000000003E-2</v>
      </c>
      <c r="P140" s="119">
        <f>O140*H140</f>
        <v>0.32535000000000003</v>
      </c>
      <c r="Q140" s="119">
        <v>0</v>
      </c>
      <c r="R140" s="119">
        <f>Q140*H140</f>
        <v>0</v>
      </c>
      <c r="S140" s="119">
        <v>0</v>
      </c>
      <c r="T140" s="120">
        <f>S140*H140</f>
        <v>0</v>
      </c>
      <c r="U140" s="90"/>
      <c r="V140" s="90"/>
      <c r="W140" s="90"/>
      <c r="X140" s="90"/>
      <c r="Y140" s="90"/>
      <c r="Z140" s="90"/>
      <c r="AA140" s="90"/>
      <c r="AB140" s="90"/>
      <c r="AC140" s="90"/>
      <c r="AD140" s="90"/>
      <c r="AE140" s="90"/>
      <c r="AF140" s="89"/>
      <c r="AG140" s="89"/>
      <c r="AH140" s="89"/>
      <c r="AR140" s="79" t="s">
        <v>98</v>
      </c>
      <c r="AT140" s="79" t="s">
        <v>74</v>
      </c>
      <c r="AU140" s="79" t="s">
        <v>78</v>
      </c>
      <c r="AY140" s="13" t="s">
        <v>71</v>
      </c>
      <c r="BE140" s="80">
        <f>IF(N140="základná",J140,0)</f>
        <v>0</v>
      </c>
      <c r="BF140" s="80">
        <f>IF(N140="znížená",J140,0)</f>
        <v>0</v>
      </c>
      <c r="BG140" s="80">
        <f>IF(N140="zákl. prenesená",J140,0)</f>
        <v>0</v>
      </c>
      <c r="BH140" s="80">
        <f>IF(N140="zníž. prenesená",J140,0)</f>
        <v>0</v>
      </c>
      <c r="BI140" s="80">
        <f>IF(N140="nulová",J140,0)</f>
        <v>0</v>
      </c>
      <c r="BJ140" s="13" t="s">
        <v>78</v>
      </c>
      <c r="BK140" s="81">
        <f>ROUND(I140*H140,3)</f>
        <v>0</v>
      </c>
      <c r="BL140" s="13" t="s">
        <v>98</v>
      </c>
      <c r="BM140" s="79" t="s">
        <v>126</v>
      </c>
    </row>
    <row r="141" spans="1:65" s="21" customFormat="1" ht="33" customHeight="1" x14ac:dyDescent="0.2">
      <c r="A141" s="18"/>
      <c r="B141" s="2"/>
      <c r="C141" s="3" t="s">
        <v>127</v>
      </c>
      <c r="D141" s="3" t="s">
        <v>74</v>
      </c>
      <c r="E141" s="4" t="s">
        <v>128</v>
      </c>
      <c r="F141" s="134" t="s">
        <v>129</v>
      </c>
      <c r="G141" s="135" t="s">
        <v>76</v>
      </c>
      <c r="H141" s="136">
        <v>40</v>
      </c>
      <c r="I141" s="9"/>
      <c r="J141" s="136">
        <f>ROUND(I141*H141,3)</f>
        <v>0</v>
      </c>
      <c r="K141" s="5"/>
      <c r="L141" s="105"/>
      <c r="M141" s="117" t="s">
        <v>0</v>
      </c>
      <c r="N141" s="118" t="s">
        <v>24</v>
      </c>
      <c r="O141" s="119">
        <v>5.7200000000000001E-2</v>
      </c>
      <c r="P141" s="119">
        <f>O141*H141</f>
        <v>2.2880000000000003</v>
      </c>
      <c r="Q141" s="119">
        <v>2.1000000000000001E-4</v>
      </c>
      <c r="R141" s="119">
        <f>Q141*H141</f>
        <v>8.4000000000000012E-3</v>
      </c>
      <c r="S141" s="119">
        <v>0</v>
      </c>
      <c r="T141" s="120">
        <f>S141*H141</f>
        <v>0</v>
      </c>
      <c r="U141" s="90"/>
      <c r="V141" s="90"/>
      <c r="W141" s="90"/>
      <c r="X141" s="90"/>
      <c r="Y141" s="90"/>
      <c r="Z141" s="90"/>
      <c r="AA141" s="90"/>
      <c r="AB141" s="90"/>
      <c r="AC141" s="90"/>
      <c r="AD141" s="90"/>
      <c r="AE141" s="90"/>
      <c r="AF141" s="89"/>
      <c r="AG141" s="89"/>
      <c r="AH141" s="89"/>
      <c r="AR141" s="79" t="s">
        <v>98</v>
      </c>
      <c r="AT141" s="79" t="s">
        <v>74</v>
      </c>
      <c r="AU141" s="79" t="s">
        <v>78</v>
      </c>
      <c r="AY141" s="13" t="s">
        <v>71</v>
      </c>
      <c r="BE141" s="80">
        <f>IF(N141="základná",J141,0)</f>
        <v>0</v>
      </c>
      <c r="BF141" s="80">
        <f>IF(N141="znížená",J141,0)</f>
        <v>0</v>
      </c>
      <c r="BG141" s="80">
        <f>IF(N141="zákl. prenesená",J141,0)</f>
        <v>0</v>
      </c>
      <c r="BH141" s="80">
        <f>IF(N141="zníž. prenesená",J141,0)</f>
        <v>0</v>
      </c>
      <c r="BI141" s="80">
        <f>IF(N141="nulová",J141,0)</f>
        <v>0</v>
      </c>
      <c r="BJ141" s="13" t="s">
        <v>78</v>
      </c>
      <c r="BK141" s="81">
        <f>ROUND(I141*H141,3)</f>
        <v>0</v>
      </c>
      <c r="BL141" s="13" t="s">
        <v>98</v>
      </c>
      <c r="BM141" s="79" t="s">
        <v>130</v>
      </c>
    </row>
    <row r="142" spans="1:65" s="72" customFormat="1" ht="25.9" customHeight="1" x14ac:dyDescent="0.2">
      <c r="B142" s="73"/>
      <c r="D142" s="74" t="s">
        <v>40</v>
      </c>
      <c r="E142" s="75" t="s">
        <v>131</v>
      </c>
      <c r="F142" s="137" t="s">
        <v>132</v>
      </c>
      <c r="G142" s="116"/>
      <c r="H142" s="116"/>
      <c r="J142" s="145">
        <f>BK142</f>
        <v>0</v>
      </c>
      <c r="L142" s="111"/>
      <c r="M142" s="112"/>
      <c r="N142" s="113"/>
      <c r="O142" s="113"/>
      <c r="P142" s="114">
        <f>P143</f>
        <v>0</v>
      </c>
      <c r="Q142" s="113"/>
      <c r="R142" s="114">
        <f>R143</f>
        <v>0</v>
      </c>
      <c r="S142" s="113"/>
      <c r="T142" s="115">
        <f>T143</f>
        <v>0</v>
      </c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R142" s="74" t="s">
        <v>100</v>
      </c>
      <c r="AT142" s="76" t="s">
        <v>40</v>
      </c>
      <c r="AU142" s="76" t="s">
        <v>41</v>
      </c>
      <c r="AY142" s="74" t="s">
        <v>71</v>
      </c>
      <c r="BK142" s="77">
        <f>BK143</f>
        <v>0</v>
      </c>
    </row>
    <row r="143" spans="1:65" s="21" customFormat="1" ht="16.5" customHeight="1" x14ac:dyDescent="0.2">
      <c r="A143" s="18"/>
      <c r="B143" s="2"/>
      <c r="C143" s="3" t="s">
        <v>133</v>
      </c>
      <c r="D143" s="3" t="s">
        <v>74</v>
      </c>
      <c r="E143" s="4" t="s">
        <v>134</v>
      </c>
      <c r="F143" s="134" t="s">
        <v>135</v>
      </c>
      <c r="G143" s="135" t="s">
        <v>136</v>
      </c>
      <c r="H143" s="136">
        <v>1</v>
      </c>
      <c r="I143" s="9"/>
      <c r="J143" s="136">
        <f>ROUND(I143*H143,3)</f>
        <v>0</v>
      </c>
      <c r="K143" s="5"/>
      <c r="L143" s="105"/>
      <c r="M143" s="129" t="s">
        <v>0</v>
      </c>
      <c r="N143" s="130" t="s">
        <v>24</v>
      </c>
      <c r="O143" s="131">
        <v>0</v>
      </c>
      <c r="P143" s="131">
        <f>O143*H143</f>
        <v>0</v>
      </c>
      <c r="Q143" s="131">
        <v>0</v>
      </c>
      <c r="R143" s="131">
        <f>Q143*H143</f>
        <v>0</v>
      </c>
      <c r="S143" s="131">
        <v>0</v>
      </c>
      <c r="T143" s="132">
        <f>S143*H143</f>
        <v>0</v>
      </c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89"/>
      <c r="AG143" s="89"/>
      <c r="AH143" s="89"/>
      <c r="AR143" s="79" t="s">
        <v>137</v>
      </c>
      <c r="AT143" s="79" t="s">
        <v>74</v>
      </c>
      <c r="AU143" s="79" t="s">
        <v>42</v>
      </c>
      <c r="AY143" s="13" t="s">
        <v>71</v>
      </c>
      <c r="BE143" s="80">
        <f>IF(N143="základná",J143,0)</f>
        <v>0</v>
      </c>
      <c r="BF143" s="80">
        <f>IF(N143="znížená",J143,0)</f>
        <v>0</v>
      </c>
      <c r="BG143" s="80">
        <f>IF(N143="zákl. prenesená",J143,0)</f>
        <v>0</v>
      </c>
      <c r="BH143" s="80">
        <f>IF(N143="zníž. prenesená",J143,0)</f>
        <v>0</v>
      </c>
      <c r="BI143" s="80">
        <f>IF(N143="nulová",J143,0)</f>
        <v>0</v>
      </c>
      <c r="BJ143" s="13" t="s">
        <v>78</v>
      </c>
      <c r="BK143" s="81">
        <f>ROUND(I143*H143,3)</f>
        <v>0</v>
      </c>
      <c r="BL143" s="13" t="s">
        <v>137</v>
      </c>
      <c r="BM143" s="79" t="s">
        <v>138</v>
      </c>
    </row>
    <row r="144" spans="1:65" s="21" customFormat="1" ht="6.95" customHeight="1" x14ac:dyDescent="0.2">
      <c r="A144" s="18"/>
      <c r="B144" s="47"/>
      <c r="C144" s="48"/>
      <c r="D144" s="48"/>
      <c r="E144" s="48"/>
      <c r="F144" s="143"/>
      <c r="G144" s="143"/>
      <c r="H144" s="143"/>
      <c r="I144" s="48"/>
      <c r="J144" s="48"/>
      <c r="K144" s="48"/>
      <c r="L144" s="105"/>
      <c r="M144" s="90"/>
      <c r="N144" s="89"/>
      <c r="O144" s="90"/>
      <c r="P144" s="90"/>
      <c r="Q144" s="90"/>
      <c r="R144" s="90"/>
      <c r="S144" s="90"/>
      <c r="T144" s="90"/>
      <c r="U144" s="90"/>
      <c r="V144" s="90"/>
      <c r="W144" s="90"/>
      <c r="X144" s="90"/>
      <c r="Y144" s="90"/>
      <c r="Z144" s="90"/>
      <c r="AA144" s="90"/>
      <c r="AB144" s="90"/>
      <c r="AC144" s="90"/>
      <c r="AD144" s="90"/>
      <c r="AE144" s="90"/>
      <c r="AF144" s="89"/>
      <c r="AG144" s="89"/>
      <c r="AH144" s="89"/>
    </row>
  </sheetData>
  <sheetProtection algorithmName="SHA-512" hashValue="+hyNmMkhxW5OBa0QCMUbasETzAJK2vh1JdKDB1eoYloIQGWOcEqfx13eHHUwFGtaOJpNXUudo+tvKrnpjrzgTQ==" saltValue="vcmHJAM97i5EDE8kIlsGKQ==" spinCount="100000" sheet="1" objects="1" scenarios="1"/>
  <autoFilter ref="C122:K143"/>
  <mergeCells count="6">
    <mergeCell ref="E115:H115"/>
    <mergeCell ref="L2:V2"/>
    <mergeCell ref="E7:H7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78 - Predsadená SDK stena</vt:lpstr>
      <vt:lpstr>'78 - Predsadená SDK stena'!Názvy_tlače</vt:lpstr>
      <vt:lpstr>'78 - Predsadená SDK stena'!Oblasť_tlače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office</dc:creator>
  <cp:lastModifiedBy>EU</cp:lastModifiedBy>
  <dcterms:created xsi:type="dcterms:W3CDTF">2020-08-17T12:57:27Z</dcterms:created>
  <dcterms:modified xsi:type="dcterms:W3CDTF">2020-08-26T05:12:08Z</dcterms:modified>
</cp:coreProperties>
</file>